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Markéta Grénarová\Boskovice\2025.2\"/>
    </mc:Choice>
  </mc:AlternateContent>
  <bookViews>
    <workbookView xWindow="0" yWindow="0" windowWidth="0" windowHeight="0"/>
  </bookViews>
  <sheets>
    <sheet name="Rekapitulace stavby" sheetId="1" r:id="rId1"/>
    <sheet name="TD001(1) - PROPOJENÍ PRO ..." sheetId="2" r:id="rId2"/>
    <sheet name="SO 01 - Elektroinstal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'TD001(1) - PROPOJENÍ PRO ...'!$C$125:$K$291</definedName>
    <definedName name="_xlnm.Print_Area" localSheetId="1">'TD001(1) - PROPOJENÍ PRO ...'!$C$115:$K$291</definedName>
    <definedName name="_xlnm.Print_Titles" localSheetId="1">'TD001(1) - PROPOJENÍ PRO ...'!$125:$125</definedName>
    <definedName name="_xlnm._FilterDatabase" localSheetId="2" hidden="1">'SO 01 - Elektroinstalace'!$C$119:$K$164</definedName>
    <definedName name="_xlnm.Print_Area" localSheetId="2">'SO 01 - Elektroinstalace'!$C$107:$K$164</definedName>
    <definedName name="_xlnm.Print_Titles" localSheetId="2">'SO 01 - Elektroinstalace'!$119:$119</definedName>
  </definedNames>
  <calcPr/>
</workbook>
</file>

<file path=xl/calcChain.xml><?xml version="1.0" encoding="utf-8"?>
<calcChain xmlns="http://schemas.openxmlformats.org/spreadsheetml/2006/main">
  <c i="1" l="1" r="AY96"/>
  <c i="3" r="J37"/>
  <c r="J36"/>
  <c r="J35"/>
  <c i="1" r="AX96"/>
  <c i="3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2" r="J35"/>
  <c r="J34"/>
  <c i="1" r="AY95"/>
  <c i="2" r="J33"/>
  <c i="1" r="AX95"/>
  <c i="2"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T253"/>
  <c r="R254"/>
  <c r="R253"/>
  <c r="P254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123"/>
  <c r="J15"/>
  <c r="J10"/>
  <c r="J120"/>
  <c i="1" r="L90"/>
  <c r="AM90"/>
  <c r="AM89"/>
  <c r="L89"/>
  <c r="AM87"/>
  <c r="L87"/>
  <c r="L85"/>
  <c r="L84"/>
  <c i="2" r="BK272"/>
  <c r="BK254"/>
  <c r="J232"/>
  <c r="J210"/>
  <c r="BK200"/>
  <c r="J160"/>
  <c r="J149"/>
  <c r="J283"/>
  <c r="BK246"/>
  <c r="BK240"/>
  <c r="J202"/>
  <c r="J193"/>
  <c r="BK160"/>
  <c r="BK155"/>
  <c r="J132"/>
  <c r="BK278"/>
  <c r="J261"/>
  <c r="J236"/>
  <c r="BK218"/>
  <c r="BK208"/>
  <c r="J190"/>
  <c r="BK167"/>
  <c r="BK269"/>
  <c r="J254"/>
  <c r="J238"/>
  <c r="J212"/>
  <c r="BK206"/>
  <c r="BK190"/>
  <c r="J179"/>
  <c r="BK137"/>
  <c i="3" r="J164"/>
  <c r="J157"/>
  <c r="J151"/>
  <c r="BK146"/>
  <c r="BK140"/>
  <c r="J131"/>
  <c r="BK131"/>
  <c r="J127"/>
  <c r="BK123"/>
  <c r="J159"/>
  <c r="BK154"/>
  <c r="BK151"/>
  <c r="J147"/>
  <c r="BK141"/>
  <c r="J136"/>
  <c r="BK127"/>
  <c r="BK163"/>
  <c r="J156"/>
  <c r="J140"/>
  <c r="BK133"/>
  <c i="2" r="BK287"/>
  <c r="J258"/>
  <c r="J246"/>
  <c r="BK220"/>
  <c r="BK165"/>
  <c r="BK157"/>
  <c r="BK132"/>
  <c r="J275"/>
  <c r="BK242"/>
  <c r="BK236"/>
  <c r="J218"/>
  <c r="J200"/>
  <c r="BK186"/>
  <c r="J157"/>
  <c r="BK129"/>
  <c r="BK283"/>
  <c r="J272"/>
  <c r="BK238"/>
  <c r="BK226"/>
  <c r="J206"/>
  <c r="J195"/>
  <c r="BK164"/>
  <c r="BK266"/>
  <c r="J251"/>
  <c r="BK234"/>
  <c r="J214"/>
  <c r="J205"/>
  <c r="BK193"/>
  <c r="J183"/>
  <c r="J164"/>
  <c r="J129"/>
  <c i="3" r="J160"/>
  <c r="BK156"/>
  <c r="J150"/>
  <c r="BK147"/>
  <c r="J139"/>
  <c r="J134"/>
  <c r="BK126"/>
  <c r="BK164"/>
  <c r="BK160"/>
  <c r="BK155"/>
  <c r="BK150"/>
  <c r="J146"/>
  <c r="BK139"/>
  <c r="BK135"/>
  <c r="J126"/>
  <c r="BK162"/>
  <c r="BK142"/>
  <c r="BK134"/>
  <c r="J129"/>
  <c i="2" r="J278"/>
  <c r="BK263"/>
  <c r="BK248"/>
  <c r="J228"/>
  <c r="BK202"/>
  <c r="BK161"/>
  <c r="BK152"/>
  <c i="1" r="AS94"/>
  <c i="2" r="J222"/>
  <c r="BK205"/>
  <c r="J187"/>
  <c r="J161"/>
  <c r="J134"/>
  <c r="J287"/>
  <c r="J269"/>
  <c r="J234"/>
  <c r="BK230"/>
  <c r="BK212"/>
  <c r="J197"/>
  <c r="BK182"/>
  <c r="J137"/>
  <c r="BK261"/>
  <c r="J240"/>
  <c r="BK222"/>
  <c r="BK210"/>
  <c r="BK197"/>
  <c r="BK187"/>
  <c r="J167"/>
  <c r="J152"/>
  <c i="3" r="J163"/>
  <c r="J154"/>
  <c r="BK148"/>
  <c r="J145"/>
  <c r="BK136"/>
  <c r="J128"/>
  <c r="J132"/>
  <c r="BK129"/>
  <c r="BK125"/>
  <c r="J162"/>
  <c r="BK157"/>
  <c r="J152"/>
  <c r="BK149"/>
  <c r="J142"/>
  <c r="J138"/>
  <c r="J133"/>
  <c r="J124"/>
  <c r="J161"/>
  <c r="J155"/>
  <c r="J135"/>
  <c i="2" r="J290"/>
  <c r="J266"/>
  <c r="BK251"/>
  <c r="J230"/>
  <c r="J216"/>
  <c r="J182"/>
  <c r="J155"/>
  <c r="BK285"/>
  <c r="J263"/>
  <c r="J220"/>
  <c r="BK216"/>
  <c r="BK199"/>
  <c r="BK179"/>
  <c r="BK149"/>
  <c r="BK290"/>
  <c r="BK275"/>
  <c r="J248"/>
  <c r="BK232"/>
  <c r="BK228"/>
  <c r="BK214"/>
  <c r="J199"/>
  <c r="BK183"/>
  <c r="J285"/>
  <c r="BK258"/>
  <c r="J242"/>
  <c r="J226"/>
  <c r="J208"/>
  <c r="BK195"/>
  <c r="J186"/>
  <c r="J165"/>
  <c r="BK134"/>
  <c i="3" r="BK159"/>
  <c r="BK153"/>
  <c r="J149"/>
  <c r="J141"/>
  <c r="J137"/>
  <c r="J125"/>
  <c r="J130"/>
  <c r="BK128"/>
  <c r="BK124"/>
  <c r="BK161"/>
  <c r="J158"/>
  <c r="J153"/>
  <c r="J148"/>
  <c r="BK145"/>
  <c r="BK137"/>
  <c r="BK130"/>
  <c r="J123"/>
  <c r="BK158"/>
  <c r="BK152"/>
  <c r="BK138"/>
  <c r="BK132"/>
  <c i="2" l="1" r="R128"/>
  <c r="P178"/>
  <c r="BK192"/>
  <c r="J192"/>
  <c r="J99"/>
  <c r="R192"/>
  <c r="P201"/>
  <c r="R201"/>
  <c r="BK245"/>
  <c r="J245"/>
  <c r="J101"/>
  <c r="T245"/>
  <c r="R257"/>
  <c r="T265"/>
  <c r="R282"/>
  <c r="R281"/>
  <c i="3" r="BK122"/>
  <c r="BK121"/>
  <c r="J121"/>
  <c r="J97"/>
  <c r="BK144"/>
  <c r="J144"/>
  <c r="J100"/>
  <c i="2" r="T128"/>
  <c r="BK178"/>
  <c r="J178"/>
  <c r="J98"/>
  <c r="R178"/>
  <c r="T178"/>
  <c r="P192"/>
  <c r="BK201"/>
  <c r="J201"/>
  <c r="J100"/>
  <c r="T201"/>
  <c r="P245"/>
  <c r="R245"/>
  <c r="P257"/>
  <c r="BK265"/>
  <c r="J265"/>
  <c r="J105"/>
  <c r="P282"/>
  <c r="P281"/>
  <c i="3" r="P122"/>
  <c r="P121"/>
  <c r="P120"/>
  <c i="1" r="AU96"/>
  <c i="3" r="P144"/>
  <c r="P143"/>
  <c i="2" r="BK128"/>
  <c r="BK257"/>
  <c r="J257"/>
  <c r="J104"/>
  <c r="P265"/>
  <c r="BK282"/>
  <c r="J282"/>
  <c r="J107"/>
  <c i="3" r="R122"/>
  <c r="R121"/>
  <c r="R120"/>
  <c r="R144"/>
  <c r="R143"/>
  <c i="2" r="P128"/>
  <c r="P127"/>
  <c r="T192"/>
  <c r="T257"/>
  <c r="T256"/>
  <c r="R265"/>
  <c r="T282"/>
  <c r="T281"/>
  <c i="3" r="T122"/>
  <c r="T121"/>
  <c r="T144"/>
  <c r="T143"/>
  <c i="2" r="BK166"/>
  <c r="J166"/>
  <c r="J97"/>
  <c r="BK253"/>
  <c r="J253"/>
  <c r="J102"/>
  <c r="BK289"/>
  <c r="J289"/>
  <c r="J108"/>
  <c r="J128"/>
  <c r="J96"/>
  <c i="3" r="F92"/>
  <c r="BE123"/>
  <c r="BE124"/>
  <c r="BE126"/>
  <c r="BE129"/>
  <c r="BE135"/>
  <c r="BE145"/>
  <c r="BE153"/>
  <c r="BE159"/>
  <c i="2" r="BK281"/>
  <c r="J281"/>
  <c r="J106"/>
  <c i="3" r="BE128"/>
  <c r="BE130"/>
  <c r="BE133"/>
  <c r="BE137"/>
  <c r="BE138"/>
  <c r="BE140"/>
  <c r="BE141"/>
  <c r="BE146"/>
  <c r="BE150"/>
  <c r="BE151"/>
  <c r="BE154"/>
  <c r="BE156"/>
  <c r="BE157"/>
  <c r="BE158"/>
  <c r="BE160"/>
  <c r="BE161"/>
  <c r="E85"/>
  <c r="J114"/>
  <c r="BE134"/>
  <c r="BE125"/>
  <c r="BE127"/>
  <c r="BE131"/>
  <c r="BE132"/>
  <c r="BE136"/>
  <c r="BE139"/>
  <c r="BE142"/>
  <c r="BE147"/>
  <c r="BE148"/>
  <c r="BE149"/>
  <c r="BE152"/>
  <c r="BE155"/>
  <c r="BE162"/>
  <c r="BE163"/>
  <c r="BE164"/>
  <c i="2" r="BE129"/>
  <c r="BE149"/>
  <c r="BE161"/>
  <c r="BE206"/>
  <c r="BE208"/>
  <c r="BE210"/>
  <c r="BE212"/>
  <c r="BE218"/>
  <c r="BE230"/>
  <c r="BE254"/>
  <c r="BE283"/>
  <c r="J87"/>
  <c r="F90"/>
  <c r="BE132"/>
  <c r="BE134"/>
  <c r="BE197"/>
  <c r="BE199"/>
  <c r="BE200"/>
  <c r="BE202"/>
  <c r="BE205"/>
  <c r="BE220"/>
  <c r="BE238"/>
  <c r="BE240"/>
  <c r="BE246"/>
  <c r="BE251"/>
  <c r="BE261"/>
  <c r="BE263"/>
  <c r="BE269"/>
  <c r="BE285"/>
  <c r="BE137"/>
  <c r="BE164"/>
  <c r="BE167"/>
  <c r="BE222"/>
  <c r="BE228"/>
  <c r="BE232"/>
  <c r="BE234"/>
  <c r="BE248"/>
  <c r="BE258"/>
  <c r="BE266"/>
  <c r="BE278"/>
  <c r="BE290"/>
  <c r="BE152"/>
  <c r="BE155"/>
  <c r="BE157"/>
  <c r="BE160"/>
  <c r="BE165"/>
  <c r="BE179"/>
  <c r="BE182"/>
  <c r="BE183"/>
  <c r="BE186"/>
  <c r="BE187"/>
  <c r="BE190"/>
  <c r="BE193"/>
  <c r="BE195"/>
  <c r="BE214"/>
  <c r="BE216"/>
  <c r="BE226"/>
  <c r="BE236"/>
  <c r="BE242"/>
  <c r="BE272"/>
  <c r="BE275"/>
  <c r="BE287"/>
  <c r="F34"/>
  <c i="1" r="BC95"/>
  <c i="2" r="F32"/>
  <c i="1" r="BA95"/>
  <c i="3" r="J34"/>
  <c i="1" r="AW96"/>
  <c i="2" r="J32"/>
  <c i="1" r="AW95"/>
  <c i="3" r="F35"/>
  <c i="1" r="BB96"/>
  <c i="3" r="F37"/>
  <c i="1" r="BD96"/>
  <c i="2" r="F33"/>
  <c i="1" r="BB95"/>
  <c i="3" r="F34"/>
  <c i="1" r="BA96"/>
  <c i="2" r="F35"/>
  <c i="1" r="BD95"/>
  <c i="3" r="F36"/>
  <c i="1" r="BC96"/>
  <c i="2" l="1" r="P256"/>
  <c i="3" r="T120"/>
  <c i="2" r="BK127"/>
  <c r="J127"/>
  <c r="J95"/>
  <c r="T127"/>
  <c r="T126"/>
  <c r="R256"/>
  <c r="P126"/>
  <c i="1" r="AU95"/>
  <c i="2" r="R127"/>
  <c r="R126"/>
  <c r="BK256"/>
  <c r="J256"/>
  <c r="J103"/>
  <c i="3" r="J122"/>
  <c r="J98"/>
  <c r="BK143"/>
  <c r="J143"/>
  <c r="J99"/>
  <c i="2" r="BK126"/>
  <c r="J126"/>
  <c r="J94"/>
  <c i="1" r="BB94"/>
  <c r="W31"/>
  <c i="3" r="J33"/>
  <c i="1" r="AV96"/>
  <c r="AT96"/>
  <c i="2" r="J31"/>
  <c i="1" r="AV95"/>
  <c r="AT95"/>
  <c r="AU94"/>
  <c r="BD94"/>
  <c r="W33"/>
  <c r="BA94"/>
  <c r="W30"/>
  <c r="BC94"/>
  <c r="W32"/>
  <c i="3" r="F33"/>
  <c i="1" r="AZ96"/>
  <c i="2" r="F31"/>
  <c i="1" r="AZ95"/>
  <c i="3" l="1" r="BK120"/>
  <c r="J120"/>
  <c r="J30"/>
  <c i="1" r="AG96"/>
  <c r="AZ94"/>
  <c r="W29"/>
  <c r="AW94"/>
  <c r="AK30"/>
  <c r="AX94"/>
  <c r="AY94"/>
  <c i="2" r="J28"/>
  <c i="1" r="AG95"/>
  <c r="AG94"/>
  <c r="AK26"/>
  <c i="3" l="1" r="J39"/>
  <c r="J96"/>
  <c i="2" r="J37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<sst xmlns="http://schemas.openxmlformats.org/spreadsheetml/2006/main">
  <si>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</si>
  <si>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</si>
  <si>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</si>
  <si>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</si>
  <si>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</si>
  <si>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{7e4d963f-6283-4407-8a5d-9748163426d7}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</si>
  <si>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</si>
  <si>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</si>
  <si>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</si>
  <si>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</si>
  <si>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</si>
  <si>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</si>
  <si>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</si>
  <si>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</si>
  <si>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TD001(1)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</si>
  <si>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</si>
  <si>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</si>
  <si>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PROPOJENÍ PRO PĚŠÍ ČERVENÁ ZAHRADA A LETNÍ KINO - BOSKOVICE</t>
  </si>
  <si>
    <t>KSO:</t>
  </si>
  <si>
    <t>CC-CZ:</t>
  </si>
  <si>
    <t>Místo:</t>
  </si>
  <si>
    <t xml:space="preserve"> </t>
  </si>
  <si>
    <t>Datum:</t>
  </si>
  <si>
    <t>29. 6. 2025</t>
  </si>
  <si>
    <t>Zadavatel:</t>
  </si>
  <si>
    <t>IČ:</t>
  </si>
  <si>
    <t>Město Boskovice</t>
  </si>
  <si>
    <t>DIČ:</t>
  </si>
  <si>
    <t>Uchazeč:</t>
  </si>
  <si>
    <t>Vyplň údaj</t>
  </si>
  <si>
    <t>Projektant:</t>
  </si>
  <si>
    <t>Tomáš Dvořák architekti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</si>
  <si>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</si>
  <si>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</si>
  <si>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</si>
  <si>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</si>
  <si>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</si>
  <si>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</si>
  <si>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</si>
  <si>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</si>
  <si>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</si>
  <si>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</si>
  <si>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</si>
  <si>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</si>
  <si>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</si>
  <si>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</si>
  <si>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</si>
  <si>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</si>
  <si>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</si>
  <si>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</si>
  <si>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</si>
  <si>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</si>
  <si>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</si>
  <si>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</si>
  <si>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</si>
  <si>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</si>
  <si>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</si>
  <si>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</si>
  <si>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</si>
  <si>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</si>
  <si>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</si>
  <si>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</si>
  <si>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</si>
  <si>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</si>
  <si>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</si>
  <si>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</si>
  <si>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</si>
  <si>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</si>
  <si>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</si>
  <si>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</si>
  <si>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</si>
  <si>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</si>
  <si>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</si>
  <si>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</si>
  <si>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</si>
  <si>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</si>
  <si>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</si>
  <si>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</si>
  <si>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</si>
  <si>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</si>
  <si>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</si>
  <si>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</si>
  <si>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01</t>
  </si>
  <si>
    <t>Elektroinstalace</t>
  </si>
  <si>
    <t>{6b8f778f-b175-4807-9cbe-926912bc3dff}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</si>
  <si>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</si>
  <si>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</si>
  <si>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</si>
  <si>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</si>
  <si>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</si>
  <si>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</si>
  <si>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</si>
  <si>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</si>
  <si>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</si>
  <si>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</si>
  <si>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</si>
  <si>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</si>
  <si>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</si>
  <si>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</si>
  <si>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</si>
  <si>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</si>
  <si>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</si>
  <si>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</si>
  <si>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</si>
  <si>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</si>
  <si>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</si>
  <si>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</si>
  <si>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</si>
  <si>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</si>
  <si>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</si>
  <si>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</si>
  <si>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</si>
  <si>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</si>
  <si>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</si>
  <si>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</si>
  <si>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</si>
  <si>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</si>
  <si>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</si>
  <si>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</si>
  <si>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</si>
  <si>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</si>
  <si>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</si>
  <si>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</si>
  <si>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</si>
  <si>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</si>
  <si>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</si>
  <si>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</si>
  <si>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2025 02</t>
  </si>
  <si>
    <t>4</t>
  </si>
  <si>
    <t>1348031113</t>
  </si>
  <si>
    <t>Online PSC</t>
  </si>
  <si>
    <t>https://podminky.urs.cz/item/CS_URS_2025_02/111211101</t>
  </si>
  <si>
    <t>VV</t>
  </si>
  <si>
    <t>"odstranění náletových dřevin"35+35+100</t>
  </si>
  <si>
    <t>121111201</t>
  </si>
  <si>
    <t>Odstranění lesní hrabanky</t>
  </si>
  <si>
    <t>1437712662</t>
  </si>
  <si>
    <t>https://podminky.urs.cz/item/CS_URS_2025_02/121111201</t>
  </si>
  <si>
    <t>3</t>
  </si>
  <si>
    <t>122251101</t>
  </si>
  <si>
    <t>Odkopávky a prokopávky nezapažené v hornině třídy těžitelnosti I skupiny 3 objem do 20 m3 strojně</t>
  </si>
  <si>
    <t>m3</t>
  </si>
  <si>
    <t>935916234</t>
  </si>
  <si>
    <t>https://podminky.urs.cz/item/CS_URS_2025_02/122251101</t>
  </si>
  <si>
    <t>"S3"13,5*0,2</t>
  </si>
  <si>
    <t>131213701</t>
  </si>
  <si>
    <t>Hloubení nezapažených jam v soudržných horninách třídy těžitelnosti I skupiny 3 ručně</t>
  </si>
  <si>
    <t>2142138961</t>
  </si>
  <si>
    <t>https://podminky.urs.cz/item/CS_URS_2025_02/131213701</t>
  </si>
  <si>
    <t>"V3"2*(0,6*0,4*0,4)</t>
  </si>
  <si>
    <t>"V4"2*(0,2*0,5*0,55)</t>
  </si>
  <si>
    <t>"V5"2*(0,2*0,5*0,55)</t>
  </si>
  <si>
    <t>"V6"4*(0,4*0,4*0,9)</t>
  </si>
  <si>
    <t>"V10"51*(0,4*0,4*0,55)</t>
  </si>
  <si>
    <t>"V11"(0,2*0,55*0,9)</t>
  </si>
  <si>
    <t>"v13"6*(0,4*0,4*0,6)</t>
  </si>
  <si>
    <t>"V17"11*(0,4*0,4*0,6)</t>
  </si>
  <si>
    <t>"V18"2*(0,4*0,4*0,55)</t>
  </si>
  <si>
    <t>Součet</t>
  </si>
  <si>
    <t>5</t>
  </si>
  <si>
    <t>162651112</t>
  </si>
  <si>
    <t>Vodorovné přemístění přes 4 000 do 5000 m výkopku/sypaniny z horniny třídy těžitelnosti I skupiny 1 až 3</t>
  </si>
  <si>
    <t>-1627588878</t>
  </si>
  <si>
    <t>https://podminky.urs.cz/item/CS_URS_2025_02/162651112</t>
  </si>
  <si>
    <t>2,7+7,383</t>
  </si>
  <si>
    <t>6</t>
  </si>
  <si>
    <t>171201231</t>
  </si>
  <si>
    <t>Poplatek za uložení zeminy a kamení na recyklační skládce (skládkovné) kód odpadu 17 05 04</t>
  </si>
  <si>
    <t>t</t>
  </si>
  <si>
    <t>95898786</t>
  </si>
  <si>
    <t>https://podminky.urs.cz/item/CS_URS_2025_02/171201231</t>
  </si>
  <si>
    <t>10,083*1,8</t>
  </si>
  <si>
    <t>7</t>
  </si>
  <si>
    <t>181912112</t>
  </si>
  <si>
    <t>Úprava pláně v hornině třídy těžitelnosti I skupiny 3 se zhutněním ručně</t>
  </si>
  <si>
    <t>-433490633</t>
  </si>
  <si>
    <t>https://podminky.urs.cz/item/CS_URS_2025_02/181912112</t>
  </si>
  <si>
    <t>8</t>
  </si>
  <si>
    <t>184911311</t>
  </si>
  <si>
    <t>Položení mulčovací textilie v rovině a svahu do 1:5</t>
  </si>
  <si>
    <t>1325690948</t>
  </si>
  <si>
    <t>https://podminky.urs.cz/item/CS_URS_2025_02/184911311</t>
  </si>
  <si>
    <t>"S3"13,5</t>
  </si>
  <si>
    <t>9</t>
  </si>
  <si>
    <t>M</t>
  </si>
  <si>
    <t>69311081</t>
  </si>
  <si>
    <t>geotextilie netkaná separační, ochranná, filtrační, drenážní PES 300g/m2</t>
  </si>
  <si>
    <t>-852053132</t>
  </si>
  <si>
    <t>10</t>
  </si>
  <si>
    <t>1R01</t>
  </si>
  <si>
    <t>M+D dřevěné štěpky fr.5/30mm tl.300mm</t>
  </si>
  <si>
    <t>-939471703</t>
  </si>
  <si>
    <t>"S</t>
  </si>
  <si>
    <t>11</t>
  </si>
  <si>
    <t>1R02</t>
  </si>
  <si>
    <t>Úprava okolního terénu po vybudování pěšiny</t>
  </si>
  <si>
    <t>kpt</t>
  </si>
  <si>
    <t>502219392</t>
  </si>
  <si>
    <t>1R03</t>
  </si>
  <si>
    <t>Zdravotní řez a kácení dřevin dle dendrologického průzkumu - 22 stromů</t>
  </si>
  <si>
    <t>465214143</t>
  </si>
  <si>
    <t>Zakládání</t>
  </si>
  <si>
    <t>13</t>
  </si>
  <si>
    <t>275313711</t>
  </si>
  <si>
    <t>Základové patky z betonu tř. C 20/25</t>
  </si>
  <si>
    <t>672798937</t>
  </si>
  <si>
    <t>https://podminky.urs.cz/item/CS_URS_2025_02/275313711</t>
  </si>
  <si>
    <t>"V3"2*(0,5*0,4*0,4)</t>
  </si>
  <si>
    <t>"V4"2*(0,2*0,5*0,5)</t>
  </si>
  <si>
    <t>"V5"2*(0,2*0,5*0,5)</t>
  </si>
  <si>
    <t>"V6"4*(0,4*0,4*0,5)</t>
  </si>
  <si>
    <t>"V10"51*(0,4*0,4*0,5)</t>
  </si>
  <si>
    <t>"V13"6*(0,4*0,4*0,5)</t>
  </si>
  <si>
    <t>"V18"2*(0,4*0,4*0,5)</t>
  </si>
  <si>
    <t>Svislé a kompletní konstrukce</t>
  </si>
  <si>
    <t>14</t>
  </si>
  <si>
    <t>338171123</t>
  </si>
  <si>
    <t>Osazování sloupků a vzpěr plotových ocelových v do 2,60 m se zabetonováním</t>
  </si>
  <si>
    <t>kus</t>
  </si>
  <si>
    <t>1305390526</t>
  </si>
  <si>
    <t>https://podminky.urs.cz/item/CS_URS_2025_02/338171123</t>
  </si>
  <si>
    <t>"viz výkaz výrobků V17"21</t>
  </si>
  <si>
    <t>15</t>
  </si>
  <si>
    <t>55342262</t>
  </si>
  <si>
    <t>sloupek plotový koncový Pz a komaxitový 2350/48x1,5mm</t>
  </si>
  <si>
    <t>615356756</t>
  </si>
  <si>
    <t>16</t>
  </si>
  <si>
    <t>348121221</t>
  </si>
  <si>
    <t>Osazení podhrabových desek dl přes 2 do 3 m na ocelové plotové sloupky</t>
  </si>
  <si>
    <t>-372972140</t>
  </si>
  <si>
    <t>https://podminky.urs.cz/item/CS_URS_2025_02/348121221</t>
  </si>
  <si>
    <t>"viz výkaz výrobků V17"20</t>
  </si>
  <si>
    <t>17</t>
  </si>
  <si>
    <t>PSB.56230200</t>
  </si>
  <si>
    <t>Podhrabová deska PD 1-300 B, 2950x50x300mm</t>
  </si>
  <si>
    <t>-5240090</t>
  </si>
  <si>
    <t>18</t>
  </si>
  <si>
    <t>348501211</t>
  </si>
  <si>
    <t>Osazení oplocení z dřevěných prken výšky do 2 m</t>
  </si>
  <si>
    <t>m</t>
  </si>
  <si>
    <t>-1064508009</t>
  </si>
  <si>
    <t>https://podminky.urs.cz/item/CS_URS_2025_02/348501211</t>
  </si>
  <si>
    <t>"viz výkaz výrobků V17"54,55</t>
  </si>
  <si>
    <t>19</t>
  </si>
  <si>
    <t>6123102R</t>
  </si>
  <si>
    <t>plotovka dřevěná smrková rovná tl 20 mm š 95mm dl 1500mm</t>
  </si>
  <si>
    <t>-358523224</t>
  </si>
  <si>
    <t>81,825*2 "Přepočtené koeficientem množství</t>
  </si>
  <si>
    <t>Komunikace pozemní</t>
  </si>
  <si>
    <t>20</t>
  </si>
  <si>
    <t>564952111</t>
  </si>
  <si>
    <t>Podklad z mechanicky zpevněného kameniva MZK tl 150 mm</t>
  </si>
  <si>
    <t>-1307738748</t>
  </si>
  <si>
    <t>https://podminky.urs.cz/item/CS_URS_2025_02/564952111</t>
  </si>
  <si>
    <t>5R01</t>
  </si>
  <si>
    <t xml:space="preserve">M+D dubového trámu/schodu 1250/150/150mm vč.nátěru bezbarvou venkovní lazurou </t>
  </si>
  <si>
    <t>2133616515</t>
  </si>
  <si>
    <t>P</t>
  </si>
  <si>
    <t>Poznámka k položce:_x000d_
kotvení viz technická zpráva</t>
  </si>
  <si>
    <t>22</t>
  </si>
  <si>
    <t>5R02</t>
  </si>
  <si>
    <t>M+D jalového trámu/schodu 1250/1050/150mm vč.nátěru bezbarvou venkovní lazurou</t>
  </si>
  <si>
    <t>-148170970</t>
  </si>
  <si>
    <t>23</t>
  </si>
  <si>
    <t>5R03</t>
  </si>
  <si>
    <t xml:space="preserve">M+D dubového trámu/schodu 1250/230/200mm vč.nátěru bezbarvou venkovní lazurou </t>
  </si>
  <si>
    <t>778746236</t>
  </si>
  <si>
    <t>24</t>
  </si>
  <si>
    <t>5R04</t>
  </si>
  <si>
    <t xml:space="preserve">M+D jalového trámu/schodu 1250/230/200mm vč.nátěru bezbarvou venkovní lazurou </t>
  </si>
  <si>
    <t>701774884</t>
  </si>
  <si>
    <t>Ostatní konstrukce a práce, bourání</t>
  </si>
  <si>
    <t>25</t>
  </si>
  <si>
    <t>936104213</t>
  </si>
  <si>
    <t>Montáž odpadkového koše kotevními šrouby na pevný podklad</t>
  </si>
  <si>
    <t>300950138</t>
  </si>
  <si>
    <t>https://podminky.urs.cz/item/CS_URS_2025_02/936104213</t>
  </si>
  <si>
    <t>"viz výkaz výrobků V18"2</t>
  </si>
  <si>
    <t>26</t>
  </si>
  <si>
    <t>7491013R</t>
  </si>
  <si>
    <t>koš odpadkový</t>
  </si>
  <si>
    <t>-1322623253</t>
  </si>
  <si>
    <t>27</t>
  </si>
  <si>
    <t>966003818</t>
  </si>
  <si>
    <t>Rozebrání oplocení s příčníky a ocelovými sloupky z prken a latí</t>
  </si>
  <si>
    <t>1644104314</t>
  </si>
  <si>
    <t>https://podminky.urs.cz/item/CS_URS_2025_02/966003818</t>
  </si>
  <si>
    <t>28</t>
  </si>
  <si>
    <t>9R01</t>
  </si>
  <si>
    <t xml:space="preserve">Montáž a dodání obrubníku z pozinkované ocelové pásoviny š.200mm </t>
  </si>
  <si>
    <t>2105209237</t>
  </si>
  <si>
    <t>Poznámka k položce:_x000d_
kovení viz tecnická zpráva</t>
  </si>
  <si>
    <t>29</t>
  </si>
  <si>
    <t>9R02</t>
  </si>
  <si>
    <t>M+D ptačí budka pro strakapouda</t>
  </si>
  <si>
    <t>1577663532</t>
  </si>
  <si>
    <t>"viz výkaz výrobků V1"3</t>
  </si>
  <si>
    <t>30</t>
  </si>
  <si>
    <t>9R03</t>
  </si>
  <si>
    <t>M+D ptačí budka pro sovy</t>
  </si>
  <si>
    <t>1160749311</t>
  </si>
  <si>
    <t>"viz výkaz výrobků V2"2</t>
  </si>
  <si>
    <t>31</t>
  </si>
  <si>
    <t>9R04</t>
  </si>
  <si>
    <t>M+D kukátko pro děti</t>
  </si>
  <si>
    <t>1281318884</t>
  </si>
  <si>
    <t>"viz výkaz výrobků V3"2</t>
  </si>
  <si>
    <t>32</t>
  </si>
  <si>
    <t>9R05</t>
  </si>
  <si>
    <t>M+D lavice na sezení</t>
  </si>
  <si>
    <t>1809796695</t>
  </si>
  <si>
    <t>"viz výkaz výrobků V4"4</t>
  </si>
  <si>
    <t>33</t>
  </si>
  <si>
    <t>9R06</t>
  </si>
  <si>
    <t>M+D stůl</t>
  </si>
  <si>
    <t>-1188857223</t>
  </si>
  <si>
    <t>"viz výkaz výrobků V5"2</t>
  </si>
  <si>
    <t>34</t>
  </si>
  <si>
    <t>9R07</t>
  </si>
  <si>
    <t>M+D nerezová skluzavka s mostem</t>
  </si>
  <si>
    <t>-1760750041</t>
  </si>
  <si>
    <t>"viz výkaz výrobků"1</t>
  </si>
  <si>
    <t>35</t>
  </si>
  <si>
    <t>9R08</t>
  </si>
  <si>
    <t>M+D ukazatel cesty na ulici Hradní</t>
  </si>
  <si>
    <t>-1273860191</t>
  </si>
  <si>
    <t>"viz výkaz výrobků V7"1</t>
  </si>
  <si>
    <t>"viz výkaz výrobků V8"1</t>
  </si>
  <si>
    <t>36</t>
  </si>
  <si>
    <t>9R09</t>
  </si>
  <si>
    <t>M+D ocelová svodinice dl.1250mm vč.betonového lože a zemních prací</t>
  </si>
  <si>
    <t>-568855540</t>
  </si>
  <si>
    <t>"viz výkaz výrobků V9"15</t>
  </si>
  <si>
    <t>37</t>
  </si>
  <si>
    <t>9R10</t>
  </si>
  <si>
    <t>M+D zábradlí - 51 x akátový sloupek 100x1500mm, jutové lano</t>
  </si>
  <si>
    <t>1159169813</t>
  </si>
  <si>
    <t>"viz výkaz výrobků V10"1</t>
  </si>
  <si>
    <t>38</t>
  </si>
  <si>
    <t>9R11</t>
  </si>
  <si>
    <t>M+D broukoviště - 2xcornetový brouci a hromada klád,klacků</t>
  </si>
  <si>
    <t>1547577466</t>
  </si>
  <si>
    <t>"viz výkaz výrobků V11"1</t>
  </si>
  <si>
    <t>39</t>
  </si>
  <si>
    <t>9R12</t>
  </si>
  <si>
    <t>M+D cornetová deska na dřevěné schodiště (7kusů)</t>
  </si>
  <si>
    <t>sestava</t>
  </si>
  <si>
    <t>-16264460</t>
  </si>
  <si>
    <t>"viz výkaz výrobků V12"1</t>
  </si>
  <si>
    <t>40</t>
  </si>
  <si>
    <t>9R13</t>
  </si>
  <si>
    <t>M+D kuličková auto dráha</t>
  </si>
  <si>
    <t>-1089282277</t>
  </si>
  <si>
    <t>"viz výkaz výrobků V13"1</t>
  </si>
  <si>
    <t>41</t>
  </si>
  <si>
    <t>9R14</t>
  </si>
  <si>
    <t>M+D dendrofon</t>
  </si>
  <si>
    <t>1206490953</t>
  </si>
  <si>
    <t>"viz výkaz výrobků V14"1</t>
  </si>
  <si>
    <t>42</t>
  </si>
  <si>
    <t>9R15</t>
  </si>
  <si>
    <t>M+D ocelová svodnice dl.4400mm vč.betonového lože a zemních prací</t>
  </si>
  <si>
    <t>781349337</t>
  </si>
  <si>
    <t>"viz výkaz výrobků V15"1</t>
  </si>
  <si>
    <t>43</t>
  </si>
  <si>
    <t>9R16</t>
  </si>
  <si>
    <t>M+D ocelová svodnice dl.3500mm vč.betonového lože a zemních prací</t>
  </si>
  <si>
    <t>-287824077</t>
  </si>
  <si>
    <t>"viz výkaz výrobků V16"1</t>
  </si>
  <si>
    <t>44</t>
  </si>
  <si>
    <t>9R17</t>
  </si>
  <si>
    <t>Osvětlení - kulatý patník pr.110, v.1000mm, RAL 8004</t>
  </si>
  <si>
    <t>832518994</t>
  </si>
  <si>
    <t>Poznámka k položce:_x000d_
pouze materiál</t>
  </si>
  <si>
    <t>"viz výkaz výrobků SV"29</t>
  </si>
  <si>
    <t>997</t>
  </si>
  <si>
    <t>Přesun sutě</t>
  </si>
  <si>
    <t>45</t>
  </si>
  <si>
    <t>997013501</t>
  </si>
  <si>
    <t>Odvoz suti a vybouraných hmot na skládku nebo meziskládku do 1 km se složením</t>
  </si>
  <si>
    <t>542257825</t>
  </si>
  <si>
    <t>https://podminky.urs.cz/item/CS_URS_2025_02/997013501</t>
  </si>
  <si>
    <t>46</t>
  </si>
  <si>
    <t>997013509</t>
  </si>
  <si>
    <t>Příplatek k odvozu suti a vybouraných hmot na skládku ZKD 1 km přes 1 km</t>
  </si>
  <si>
    <t>1450887089</t>
  </si>
  <si>
    <t>https://podminky.urs.cz/item/CS_URS_2025_02/997013509</t>
  </si>
  <si>
    <t>3,273*4</t>
  </si>
  <si>
    <t>47</t>
  </si>
  <si>
    <t>997013811</t>
  </si>
  <si>
    <t>Poplatek za uložení na skládce (skládkovné) stavebního odpadu dřevěného kód odpadu 17 02 01</t>
  </si>
  <si>
    <t>1159961518</t>
  </si>
  <si>
    <t>https://podminky.urs.cz/item/CS_URS_2025_02/997013811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</si>
  <si>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</si>
  <si>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</si>
  <si>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</si>
  <si>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</si>
  <si>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</si>
  <si>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-75362480</t>
  </si>
  <si>
    <t>https://podminky.urs.cz/item/CS_URS_2025_02/998225111</t>
  </si>
  <si>
    <t>PSV</t>
  </si>
  <si>
    <t>Práce a dodávky PSV</t>
  </si>
  <si>
    <t>767</t>
  </si>
  <si>
    <t>Konstrukce zámečnické</t>
  </si>
  <si>
    <t>49</t>
  </si>
  <si>
    <t>767995111</t>
  </si>
  <si>
    <t>Montáž atypických zámečnických konstrukcí hm do 5 kg</t>
  </si>
  <si>
    <t>kg</t>
  </si>
  <si>
    <t>-1641898946</t>
  </si>
  <si>
    <t>https://podminky.urs.cz/item/CS_URS_2025_02/767995111</t>
  </si>
  <si>
    <t>"viz výkaz výrobků V17 - Jekl 50x20x2"52*2,03</t>
  </si>
  <si>
    <t>50</t>
  </si>
  <si>
    <t>14550132</t>
  </si>
  <si>
    <t>profil ocelový svařovaný jakost S235 průřez obdelníkový 50x20x2mm</t>
  </si>
  <si>
    <t>1620206964</t>
  </si>
  <si>
    <t>105,56/1000</t>
  </si>
  <si>
    <t>51</t>
  </si>
  <si>
    <t>998767101</t>
  </si>
  <si>
    <t>Přesun hmot tonážní pro zámečnické konstrukce v objektech v do 6 m</t>
  </si>
  <si>
    <t>-1951225780</t>
  </si>
  <si>
    <t>https://podminky.urs.cz/item/CS_URS_2025_02/998767101</t>
  </si>
  <si>
    <t>783</t>
  </si>
  <si>
    <t>Dokončovací práce - nátěry</t>
  </si>
  <si>
    <t>52</t>
  </si>
  <si>
    <t>783114101</t>
  </si>
  <si>
    <t>Základní jednonásobný syntetický nátěr truhlářských konstrukcí</t>
  </si>
  <si>
    <t>-1761659361</t>
  </si>
  <si>
    <t>https://podminky.urs.cz/item/CS_URS_2025_02/783114101</t>
  </si>
  <si>
    <t>"viz výkaz výrobků V17"(25,88*1,5)*2*1,1</t>
  </si>
  <si>
    <t>53</t>
  </si>
  <si>
    <t>783117101</t>
  </si>
  <si>
    <t>Krycí jednonásobný syntetický nátěr truhlářských konstrukcí</t>
  </si>
  <si>
    <t>-975294383</t>
  </si>
  <si>
    <t>https://podminky.urs.cz/item/CS_URS_2025_02/783117101</t>
  </si>
  <si>
    <t>54</t>
  </si>
  <si>
    <t>783301313</t>
  </si>
  <si>
    <t>Odmaštění zámečnických konstrukcí ředidlovým odmašťovačem</t>
  </si>
  <si>
    <t>768547195</t>
  </si>
  <si>
    <t>https://podminky.urs.cz/item/CS_URS_2025_02/783301313</t>
  </si>
  <si>
    <t>"viz výkaz výrobků V17 - jekl"52*0,15</t>
  </si>
  <si>
    <t>55</t>
  </si>
  <si>
    <t>783314201</t>
  </si>
  <si>
    <t>Základní antikorozní jednonásobný syntetický standardní nátěr zámečnických konstrukcí</t>
  </si>
  <si>
    <t>-1878518461</t>
  </si>
  <si>
    <t>https://podminky.urs.cz/item/CS_URS_2025_02/783314201</t>
  </si>
  <si>
    <t>56</t>
  </si>
  <si>
    <t>783317101</t>
  </si>
  <si>
    <t>Krycí jednonásobný syntetický standardní nátěr zámečnických konstrukcí</t>
  </si>
  <si>
    <t>-472516941</t>
  </si>
  <si>
    <t>https://podminky.urs.cz/item/CS_URS_2025_02/783317101</t>
  </si>
  <si>
    <t>VRN</t>
  </si>
  <si>
    <t>Vedlejší rozpočtové náklady</t>
  </si>
  <si>
    <t>VRN1</t>
  </si>
  <si>
    <t>Průzkumné, geodetické a projektové práce</t>
  </si>
  <si>
    <t>57</t>
  </si>
  <si>
    <t>012103000</t>
  </si>
  <si>
    <t>Geodetické práce před výstavbou</t>
  </si>
  <si>
    <t>kč</t>
  </si>
  <si>
    <t>1024</t>
  </si>
  <si>
    <t>363065665</t>
  </si>
  <si>
    <t>https://podminky.urs.cz/item/CS_URS_2025_02/012103000</t>
  </si>
  <si>
    <t>58</t>
  </si>
  <si>
    <t>012303000</t>
  </si>
  <si>
    <t>Geodetické práce po výstavbě</t>
  </si>
  <si>
    <t>-1091126412</t>
  </si>
  <si>
    <t>https://podminky.urs.cz/item/CS_URS_2025_02/012303000</t>
  </si>
  <si>
    <t>59</t>
  </si>
  <si>
    <t>013254000</t>
  </si>
  <si>
    <t>Dokumentace skutečného provedení stavby</t>
  </si>
  <si>
    <t>1179721830</t>
  </si>
  <si>
    <t>https://podminky.urs.cz/item/CS_URS_2025_02/013254000</t>
  </si>
  <si>
    <t>VRN3</t>
  </si>
  <si>
    <t>Zařízení staveniště</t>
  </si>
  <si>
    <t>60</t>
  </si>
  <si>
    <t>030001000</t>
  </si>
  <si>
    <t>1634955785</t>
  </si>
  <si>
    <t>https://podminky.urs.cz/item/CS_URS_2025_02/030001000</t>
  </si>
  <si>
    <t>Objekt:</t>
  </si>
  <si>
    <t>SO 01 - Elektroinstalace</t>
  </si>
  <si>
    <t xml:space="preserve">    741 - Elektroinstalace - silnoproud</t>
  </si>
  <si>
    <t>1R001</t>
  </si>
  <si>
    <t xml:space="preserve">Výkop díry pro betonovou patku </t>
  </si>
  <si>
    <t>109209902</t>
  </si>
  <si>
    <t>1R002</t>
  </si>
  <si>
    <t>Výkop kabelové rýhy 35x50cm ručně zem.tř.3</t>
  </si>
  <si>
    <t>-2031702535</t>
  </si>
  <si>
    <t>1R003</t>
  </si>
  <si>
    <t>Výkop kabelové rýhy 50x80cm ručně zem.tř.3</t>
  </si>
  <si>
    <t>-2121448910</t>
  </si>
  <si>
    <t>1R004</t>
  </si>
  <si>
    <t>Zához kabel.rýhy 35x30cm ručně zem.tř.3</t>
  </si>
  <si>
    <t>958535293</t>
  </si>
  <si>
    <t>1R005</t>
  </si>
  <si>
    <t>Zához kabel.rýhy 50x60cm ručně zem.tř.3</t>
  </si>
  <si>
    <t>-1892444640</t>
  </si>
  <si>
    <t>1R006</t>
  </si>
  <si>
    <t>Kabel.lože pískové š.35cm,bez zakrytí kab. vč. písku</t>
  </si>
  <si>
    <t>-1104505753</t>
  </si>
  <si>
    <t>1R007</t>
  </si>
  <si>
    <t>Kabel.lože pískové š.50cm,bez zakrytí kab. vč. písku</t>
  </si>
  <si>
    <t>1061441580</t>
  </si>
  <si>
    <t>1R008</t>
  </si>
  <si>
    <t>Kabelové lože pískové, pro chráničku do průměru 200, bez chráničky</t>
  </si>
  <si>
    <t>-310256097</t>
  </si>
  <si>
    <t>1R009</t>
  </si>
  <si>
    <t>Folie výstražná PE červená-šíře 32cm vč. folie</t>
  </si>
  <si>
    <t>156449771</t>
  </si>
  <si>
    <t>1R010</t>
  </si>
  <si>
    <t>Hutnění zeminy strojně,vrstva 20cm</t>
  </si>
  <si>
    <t>-399698256</t>
  </si>
  <si>
    <t>1R011</t>
  </si>
  <si>
    <t>Křižovatka s kabely nebo potrubím</t>
  </si>
  <si>
    <t>-1299745224</t>
  </si>
  <si>
    <t>1R012</t>
  </si>
  <si>
    <t>Zřízení a odstranění provizorní lávky</t>
  </si>
  <si>
    <t>1059232850</t>
  </si>
  <si>
    <t>1R013</t>
  </si>
  <si>
    <t>Manipulace s pevnou zábranou pro trasu výkopu -běžný metr</t>
  </si>
  <si>
    <t>-2132764603</t>
  </si>
  <si>
    <t>1R014</t>
  </si>
  <si>
    <t>Provizorní úprava terénu - štěrk 8-16mm</t>
  </si>
  <si>
    <t>-338335803</t>
  </si>
  <si>
    <t>1R015</t>
  </si>
  <si>
    <t>Štěrk 8-16mm</t>
  </si>
  <si>
    <t>975593562</t>
  </si>
  <si>
    <t>1R016</t>
  </si>
  <si>
    <t>Naložení zeminy na dopravní prostředek (12,32m3 x 1,3m3/t x 2)</t>
  </si>
  <si>
    <t>219009293</t>
  </si>
  <si>
    <t>1R017</t>
  </si>
  <si>
    <t>Odvoz zeminy do vzdálenosti 1km (dočasná mezideponie)</t>
  </si>
  <si>
    <t>1012227287</t>
  </si>
  <si>
    <t>1R018</t>
  </si>
  <si>
    <t>Montážní pěna</t>
  </si>
  <si>
    <t>1530587420</t>
  </si>
  <si>
    <t>1R019</t>
  </si>
  <si>
    <t>Utěsnění kabelu NN otvoru chráničky-pěna těsnící</t>
  </si>
  <si>
    <t>1133321874</t>
  </si>
  <si>
    <t>1R020</t>
  </si>
  <si>
    <t>Podružný materiál</t>
  </si>
  <si>
    <t>kpl</t>
  </si>
  <si>
    <t>484562018</t>
  </si>
  <si>
    <t>741</t>
  </si>
  <si>
    <t>Elektroinstalace - silnoproud</t>
  </si>
  <si>
    <t>741R001</t>
  </si>
  <si>
    <t>Jističochránič C10/1P/003-A</t>
  </si>
  <si>
    <t>-864462020</t>
  </si>
  <si>
    <t>741R002</t>
  </si>
  <si>
    <t>Stykač 230V/25A/1P</t>
  </si>
  <si>
    <t>1749552511</t>
  </si>
  <si>
    <t>741R003</t>
  </si>
  <si>
    <t>Doplnění stávajícího rozvaděče vč. propojovacího materiálu</t>
  </si>
  <si>
    <t>-541309429</t>
  </si>
  <si>
    <t>741R004</t>
  </si>
  <si>
    <t>Kotvící materiál pro světelný patník</t>
  </si>
  <si>
    <t>1954910127</t>
  </si>
  <si>
    <t>741R005</t>
  </si>
  <si>
    <t>Montáž světelného patníku vč. ukotvení</t>
  </si>
  <si>
    <t>-2011932964</t>
  </si>
  <si>
    <t>741R006</t>
  </si>
  <si>
    <t>Betonový základ pro světelný patník 20x20cm</t>
  </si>
  <si>
    <t>-194388230</t>
  </si>
  <si>
    <t>741R007</t>
  </si>
  <si>
    <t>Usazení betonového základu</t>
  </si>
  <si>
    <t>1603828315</t>
  </si>
  <si>
    <t>741R008</t>
  </si>
  <si>
    <t>Zemní kabelové spojka 3 vývody, pro kabel CYKY 3x2,5, vodotěsná</t>
  </si>
  <si>
    <t>323907606</t>
  </si>
  <si>
    <t>741R009</t>
  </si>
  <si>
    <t>Montáž kabelové spojky</t>
  </si>
  <si>
    <t>-1148231632</t>
  </si>
  <si>
    <t>741R010</t>
  </si>
  <si>
    <t>Kabel CYKY-J 3x2,5</t>
  </si>
  <si>
    <t>-1247675721</t>
  </si>
  <si>
    <t>741R011</t>
  </si>
  <si>
    <t>Montáž kabelu CYKY-J 3x2,5</t>
  </si>
  <si>
    <t>194320941</t>
  </si>
  <si>
    <t>741R012</t>
  </si>
  <si>
    <t>Zemní plastová chránička 90/75mm</t>
  </si>
  <si>
    <t>-740542712</t>
  </si>
  <si>
    <t>741R013</t>
  </si>
  <si>
    <t>Montáž zemní plastové chráničky 90/75mm</t>
  </si>
  <si>
    <t>-1755497216</t>
  </si>
  <si>
    <t>741R014</t>
  </si>
  <si>
    <t>Zemní plastová chránička 40/32mm</t>
  </si>
  <si>
    <t>-1704823124</t>
  </si>
  <si>
    <t>741R015</t>
  </si>
  <si>
    <t>Montáž zemní plastové chráničky 40/32mm</t>
  </si>
  <si>
    <t>203531036</t>
  </si>
  <si>
    <t>741R016</t>
  </si>
  <si>
    <t>Ohebná trubka 32mm</t>
  </si>
  <si>
    <t>813630845</t>
  </si>
  <si>
    <t>741R017</t>
  </si>
  <si>
    <t>Montáž ohebné trubky 32mm</t>
  </si>
  <si>
    <t>-733461337</t>
  </si>
  <si>
    <t>741R018</t>
  </si>
  <si>
    <t>Ukončení vodiče do 2,5 mm2</t>
  </si>
  <si>
    <t>-1332351197</t>
  </si>
  <si>
    <t>741R019</t>
  </si>
  <si>
    <t>Příplatek na zatahování kabelu hmotnost do 0,5kg</t>
  </si>
  <si>
    <t>-202357043</t>
  </si>
  <si>
    <t>741R020</t>
  </si>
  <si>
    <t>-514056629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</si>
</sst>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101" TargetMode="External" /><Relationship Id="rId2" Type="http://schemas.openxmlformats.org/officeDocument/2006/relationships/hyperlink" Target="https://podminky.urs.cz/item/CS_URS_2025_02/121111201" TargetMode="External" /><Relationship Id="rId3" Type="http://schemas.openxmlformats.org/officeDocument/2006/relationships/hyperlink" Target="https://podminky.urs.cz/item/CS_URS_2025_02/122251101" TargetMode="External" /><Relationship Id="rId4" Type="http://schemas.openxmlformats.org/officeDocument/2006/relationships/hyperlink" Target="https://podminky.urs.cz/item/CS_URS_2025_02/131213701" TargetMode="External" /><Relationship Id="rId5" Type="http://schemas.openxmlformats.org/officeDocument/2006/relationships/hyperlink" Target="https://podminky.urs.cz/item/CS_URS_2025_02/162651112" TargetMode="External" /><Relationship Id="rId6" Type="http://schemas.openxmlformats.org/officeDocument/2006/relationships/hyperlink" Target="https://podminky.urs.cz/item/CS_URS_2025_02/171201231" TargetMode="External" /><Relationship Id="rId7" Type="http://schemas.openxmlformats.org/officeDocument/2006/relationships/hyperlink" Target="https://podminky.urs.cz/item/CS_URS_2025_02/181912112" TargetMode="External" /><Relationship Id="rId8" Type="http://schemas.openxmlformats.org/officeDocument/2006/relationships/hyperlink" Target="https://podminky.urs.cz/item/CS_URS_2025_02/184911311" TargetMode="External" /><Relationship Id="rId9" Type="http://schemas.openxmlformats.org/officeDocument/2006/relationships/hyperlink" Target="https://podminky.urs.cz/item/CS_URS_2025_02/275313711" TargetMode="External" /><Relationship Id="rId10" Type="http://schemas.openxmlformats.org/officeDocument/2006/relationships/hyperlink" Target="https://podminky.urs.cz/item/CS_URS_2025_02/338171123" TargetMode="External" /><Relationship Id="rId11" Type="http://schemas.openxmlformats.org/officeDocument/2006/relationships/hyperlink" Target="https://podminky.urs.cz/item/CS_URS_2025_02/348121221" TargetMode="External" /><Relationship Id="rId12" Type="http://schemas.openxmlformats.org/officeDocument/2006/relationships/hyperlink" Target="https://podminky.urs.cz/item/CS_URS_2025_02/348501211" TargetMode="External" /><Relationship Id="rId13" Type="http://schemas.openxmlformats.org/officeDocument/2006/relationships/hyperlink" Target="https://podminky.urs.cz/item/CS_URS_2025_02/564952111" TargetMode="External" /><Relationship Id="rId14" Type="http://schemas.openxmlformats.org/officeDocument/2006/relationships/hyperlink" Target="https://podminky.urs.cz/item/CS_URS_2025_02/936104213" TargetMode="External" /><Relationship Id="rId15" Type="http://schemas.openxmlformats.org/officeDocument/2006/relationships/hyperlink" Target="https://podminky.urs.cz/item/CS_URS_2025_02/966003818" TargetMode="External" /><Relationship Id="rId16" Type="http://schemas.openxmlformats.org/officeDocument/2006/relationships/hyperlink" Target="https://podminky.urs.cz/item/CS_URS_2025_02/997013501" TargetMode="External" /><Relationship Id="rId17" Type="http://schemas.openxmlformats.org/officeDocument/2006/relationships/hyperlink" Target="https://podminky.urs.cz/item/CS_URS_2025_02/997013509" TargetMode="External" /><Relationship Id="rId18" Type="http://schemas.openxmlformats.org/officeDocument/2006/relationships/hyperlink" Target="https://podminky.urs.cz/item/CS_URS_2025_02/997013811" TargetMode="External" /><Relationship Id="rId19" Type="http://schemas.openxmlformats.org/officeDocument/2006/relationships/hyperlink" Target="https://podminky.urs.cz/item/CS_URS_2025_02/998225111" TargetMode="External" /><Relationship Id="rId20" Type="http://schemas.openxmlformats.org/officeDocument/2006/relationships/hyperlink" Target="https://podminky.urs.cz/item/CS_URS_2025_02/767995111" TargetMode="External" /><Relationship Id="rId21" Type="http://schemas.openxmlformats.org/officeDocument/2006/relationships/hyperlink" Target="https://podminky.urs.cz/item/CS_URS_2025_02/998767101" TargetMode="External" /><Relationship Id="rId22" Type="http://schemas.openxmlformats.org/officeDocument/2006/relationships/hyperlink" Target="https://podminky.urs.cz/item/CS_URS_2025_02/783114101" TargetMode="External" /><Relationship Id="rId23" Type="http://schemas.openxmlformats.org/officeDocument/2006/relationships/hyperlink" Target="https://podminky.urs.cz/item/CS_URS_2025_02/783117101" TargetMode="External" /><Relationship Id="rId24" Type="http://schemas.openxmlformats.org/officeDocument/2006/relationships/hyperlink" Target="https://podminky.urs.cz/item/CS_URS_2025_02/783301313" TargetMode="External" /><Relationship Id="rId25" Type="http://schemas.openxmlformats.org/officeDocument/2006/relationships/hyperlink" Target="https://podminky.urs.cz/item/CS_URS_2025_02/783314201" TargetMode="External" /><Relationship Id="rId26" Type="http://schemas.openxmlformats.org/officeDocument/2006/relationships/hyperlink" Target="https://podminky.urs.cz/item/CS_URS_2025_02/783317101" TargetMode="External" /><Relationship Id="rId27" Type="http://schemas.openxmlformats.org/officeDocument/2006/relationships/hyperlink" Target="https://podminky.urs.cz/item/CS_URS_2025_02/012103000" TargetMode="External" /><Relationship Id="rId28" Type="http://schemas.openxmlformats.org/officeDocument/2006/relationships/hyperlink" Target="https://podminky.urs.cz/item/CS_URS_2025_02/012303000" TargetMode="External" /><Relationship Id="rId29" Type="http://schemas.openxmlformats.org/officeDocument/2006/relationships/hyperlink" Target="https://podminky.urs.cz/item/CS_URS_2025_02/013254000" TargetMode="External" /><Relationship Id="rId30" Type="http://schemas.openxmlformats.org/officeDocument/2006/relationships/hyperlink" Target="https://podminky.urs.cz/item/CS_URS_2025_02/030001000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TD001(1)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PROPOJENÍ PRO PĚŠÍ ČERVENÁ ZAHRADA A LETNÍ KINO - BOSKOVICE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Boskovice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Tomáš Dvořák architekti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37.5" customHeight="1">
      <c r="A95" s="118" t="s">
        <v>78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'TD001(1) - PROPOJENÍ PRO 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'TD001(1) - PROPOJENÍ PRO ...'!P126</f>
        <v>0</v>
      </c>
      <c r="AV95" s="127">
        <f>'TD001(1) - PROPOJENÍ PRO ...'!J31</f>
        <v>0</v>
      </c>
      <c r="AW95" s="127">
        <f>'TD001(1) - PROPOJENÍ PRO ...'!J32</f>
        <v>0</v>
      </c>
      <c r="AX95" s="127">
        <f>'TD001(1) - PROPOJENÍ PRO ...'!J33</f>
        <v>0</v>
      </c>
      <c r="AY95" s="127">
        <f>'TD001(1) - PROPOJENÍ PRO ...'!J34</f>
        <v>0</v>
      </c>
      <c r="AZ95" s="127">
        <f>'TD001(1) - PROPOJENÍ PRO ...'!F31</f>
        <v>0</v>
      </c>
      <c r="BA95" s="127">
        <f>'TD001(1) - PROPOJENÍ PRO ...'!F32</f>
        <v>0</v>
      </c>
      <c r="BB95" s="127">
        <f>'TD001(1) - PROPOJENÍ PRO ...'!F33</f>
        <v>0</v>
      </c>
      <c r="BC95" s="127">
        <f>'TD001(1) - PROPOJENÍ PRO ...'!F34</f>
        <v>0</v>
      </c>
      <c r="BD95" s="129">
        <f>'TD001(1) - PROPOJENÍ PRO 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7" customFormat="1" ht="16.5" customHeight="1">
      <c r="A96" s="118" t="s">
        <v>78</v>
      </c>
      <c r="B96" s="119"/>
      <c r="C96" s="120"/>
      <c r="D96" s="121" t="s">
        <v>82</v>
      </c>
      <c r="E96" s="121"/>
      <c r="F96" s="121"/>
      <c r="G96" s="121"/>
      <c r="H96" s="121"/>
      <c r="I96" s="122"/>
      <c r="J96" s="121" t="s">
        <v>83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01 - Elektroinstalace'!J30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79</v>
      </c>
      <c r="AR96" s="125"/>
      <c r="AS96" s="131">
        <v>0</v>
      </c>
      <c r="AT96" s="132">
        <f>ROUND(SUM(AV96:AW96),2)</f>
        <v>0</v>
      </c>
      <c r="AU96" s="133">
        <f>'SO 01 - Elektroinstalace'!P120</f>
        <v>0</v>
      </c>
      <c r="AV96" s="132">
        <f>'SO 01 - Elektroinstalace'!J33</f>
        <v>0</v>
      </c>
      <c r="AW96" s="132">
        <f>'SO 01 - Elektroinstalace'!J34</f>
        <v>0</v>
      </c>
      <c r="AX96" s="132">
        <f>'SO 01 - Elektroinstalace'!J35</f>
        <v>0</v>
      </c>
      <c r="AY96" s="132">
        <f>'SO 01 - Elektroinstalace'!J36</f>
        <v>0</v>
      </c>
      <c r="AZ96" s="132">
        <f>'SO 01 - Elektroinstalace'!F33</f>
        <v>0</v>
      </c>
      <c r="BA96" s="132">
        <f>'SO 01 - Elektroinstalace'!F34</f>
        <v>0</v>
      </c>
      <c r="BB96" s="132">
        <f>'SO 01 - Elektroinstalace'!F35</f>
        <v>0</v>
      </c>
      <c r="BC96" s="132">
        <f>'SO 01 - Elektroinstalace'!F36</f>
        <v>0</v>
      </c>
      <c r="BD96" s="134">
        <f>'SO 01 - Elektroinstalace'!F37</f>
        <v>0</v>
      </c>
      <c r="BE96" s="7"/>
      <c r="BT96" s="130" t="s">
        <v>80</v>
      </c>
      <c r="BV96" s="130" t="s">
        <v>76</v>
      </c>
      <c r="BW96" s="130" t="s">
        <v>84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/csKCAnPJM9mUkgM4xhyq7tTTTVt8uH+t+p/y6ysuo5AjjdejQmRLDOrjiDQU/MWD8THSYfhH4VTq9exrJGQtA==" hashValue="CRzcyG86vWgPHNa/vLrj6hz3gfap/LIxAleacjiw1RiFhyKTobLKtreDcbJaZZ6BR1k1sZ/nDwzAdJGwDTC8a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TD001(1) - PROPOJENÍ PRO ...'!C2" display="/"/>
    <hyperlink ref="A96" location="'SO 01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20"/>
      <c r="AT3" s="17" t="s">
        <v>85</v>
      </c>
    </row>
    <row r="4" hidden="1" s="1" customFormat="1" ht="24.96" customHeight="1">
      <c r="B4" s="20"/>
      <c r="D4" s="137" t="s">
        <v>86</v>
      </c>
      <c r="L4" s="20"/>
      <c r="M4" s="138" t="s">
        <v>10</v>
      </c>
      <c r="AT4" s="17" t="s">
        <v>4</v>
      </c>
    </row>
    <row r="5" hidden="1" s="1" customFormat="1" ht="6.96" customHeight="1">
      <c r="B5" s="20"/>
      <c r="L5" s="20"/>
    </row>
    <row r="6" hidden="1" s="2" customFormat="1" ht="12" customHeight="1">
      <c r="A6" s="38"/>
      <c r="B6" s="44"/>
      <c r="C6" s="38"/>
      <c r="D6" s="139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hidden="1" s="2" customFormat="1" ht="30" customHeight="1">
      <c r="A7" s="38"/>
      <c r="B7" s="44"/>
      <c r="C7" s="38"/>
      <c r="D7" s="38"/>
      <c r="E7" s="140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hidden="1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2" customHeight="1">
      <c r="A9" s="38"/>
      <c r="B9" s="44"/>
      <c r="C9" s="38"/>
      <c r="D9" s="139" t="s">
        <v>18</v>
      </c>
      <c r="E9" s="38"/>
      <c r="F9" s="141" t="s">
        <v>1</v>
      </c>
      <c r="G9" s="38"/>
      <c r="H9" s="38"/>
      <c r="I9" s="139" t="s">
        <v>19</v>
      </c>
      <c r="J9" s="141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39" t="s">
        <v>20</v>
      </c>
      <c r="E10" s="38"/>
      <c r="F10" s="141" t="s">
        <v>21</v>
      </c>
      <c r="G10" s="38"/>
      <c r="H10" s="38"/>
      <c r="I10" s="139" t="s">
        <v>22</v>
      </c>
      <c r="J10" s="142" t="str">
        <f>'Rekapitulace stavby'!AN8</f>
        <v>29. 6. 2025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9" t="s">
        <v>24</v>
      </c>
      <c r="E12" s="38"/>
      <c r="F12" s="38"/>
      <c r="G12" s="38"/>
      <c r="H12" s="38"/>
      <c r="I12" s="139" t="s">
        <v>25</v>
      </c>
      <c r="J12" s="141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8" customHeight="1">
      <c r="A13" s="38"/>
      <c r="B13" s="44"/>
      <c r="C13" s="38"/>
      <c r="D13" s="38"/>
      <c r="E13" s="141" t="s">
        <v>26</v>
      </c>
      <c r="F13" s="38"/>
      <c r="G13" s="38"/>
      <c r="H13" s="38"/>
      <c r="I13" s="139" t="s">
        <v>27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39" t="s">
        <v>28</v>
      </c>
      <c r="E15" s="38"/>
      <c r="F15" s="38"/>
      <c r="G15" s="38"/>
      <c r="H15" s="38"/>
      <c r="I15" s="139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41"/>
      <c r="G16" s="141"/>
      <c r="H16" s="141"/>
      <c r="I16" s="139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39" t="s">
        <v>30</v>
      </c>
      <c r="E18" s="38"/>
      <c r="F18" s="38"/>
      <c r="G18" s="38"/>
      <c r="H18" s="38"/>
      <c r="I18" s="139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41" t="s">
        <v>31</v>
      </c>
      <c r="F19" s="38"/>
      <c r="G19" s="38"/>
      <c r="H19" s="38"/>
      <c r="I19" s="139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39" t="s">
        <v>33</v>
      </c>
      <c r="E21" s="38"/>
      <c r="F21" s="38"/>
      <c r="G21" s="38"/>
      <c r="H21" s="38"/>
      <c r="I21" s="139" t="s">
        <v>25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141" t="s">
        <v>21</v>
      </c>
      <c r="F22" s="38"/>
      <c r="G22" s="38"/>
      <c r="H22" s="38"/>
      <c r="I22" s="139" t="s">
        <v>27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39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3"/>
      <c r="J25" s="143"/>
      <c r="K25" s="143"/>
      <c r="L25" s="146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147"/>
      <c r="E27" s="147"/>
      <c r="F27" s="147"/>
      <c r="G27" s="147"/>
      <c r="H27" s="147"/>
      <c r="I27" s="147"/>
      <c r="J27" s="147"/>
      <c r="K27" s="147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25.44" customHeight="1">
      <c r="A28" s="38"/>
      <c r="B28" s="44"/>
      <c r="C28" s="38"/>
      <c r="D28" s="148" t="s">
        <v>35</v>
      </c>
      <c r="E28" s="38"/>
      <c r="F28" s="38"/>
      <c r="G28" s="38"/>
      <c r="H28" s="38"/>
      <c r="I28" s="38"/>
      <c r="J28" s="149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7"/>
      <c r="J29" s="147"/>
      <c r="K29" s="14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4.4" customHeight="1">
      <c r="A30" s="38"/>
      <c r="B30" s="44"/>
      <c r="C30" s="38"/>
      <c r="D30" s="38"/>
      <c r="E30" s="38"/>
      <c r="F30" s="150" t="s">
        <v>37</v>
      </c>
      <c r="G30" s="38"/>
      <c r="H30" s="38"/>
      <c r="I30" s="150" t="s">
        <v>36</v>
      </c>
      <c r="J30" s="150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14.4" customHeight="1">
      <c r="A31" s="38"/>
      <c r="B31" s="44"/>
      <c r="C31" s="38"/>
      <c r="D31" s="151" t="s">
        <v>39</v>
      </c>
      <c r="E31" s="139" t="s">
        <v>40</v>
      </c>
      <c r="F31" s="152">
        <f>ROUND((SUM(BE126:BE291)),  2)</f>
        <v>0</v>
      </c>
      <c r="G31" s="38"/>
      <c r="H31" s="38"/>
      <c r="I31" s="153">
        <v>0.20999999999999999</v>
      </c>
      <c r="J31" s="152">
        <f>ROUND(((SUM(BE126:BE291))*I31),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139" t="s">
        <v>41</v>
      </c>
      <c r="F32" s="152">
        <f>ROUND((SUM(BF126:BF291)),  2)</f>
        <v>0</v>
      </c>
      <c r="G32" s="38"/>
      <c r="H32" s="38"/>
      <c r="I32" s="153">
        <v>0.12</v>
      </c>
      <c r="J32" s="152">
        <f>ROUND(((SUM(BF126:BF291))*I32),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9" t="s">
        <v>42</v>
      </c>
      <c r="F33" s="152">
        <f>ROUND((SUM(BG126:BG291)),  2)</f>
        <v>0</v>
      </c>
      <c r="G33" s="38"/>
      <c r="H33" s="38"/>
      <c r="I33" s="153">
        <v>0.20999999999999999</v>
      </c>
      <c r="J33" s="152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9" t="s">
        <v>43</v>
      </c>
      <c r="F34" s="152">
        <f>ROUND((SUM(BH126:BH291)),  2)</f>
        <v>0</v>
      </c>
      <c r="G34" s="38"/>
      <c r="H34" s="38"/>
      <c r="I34" s="153">
        <v>0.12</v>
      </c>
      <c r="J34" s="152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9" t="s">
        <v>44</v>
      </c>
      <c r="F35" s="152">
        <f>ROUND((SUM(BI126:BI291)),  2)</f>
        <v>0</v>
      </c>
      <c r="G35" s="38"/>
      <c r="H35" s="38"/>
      <c r="I35" s="153">
        <v>0</v>
      </c>
      <c r="J35" s="15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25.44" customHeight="1">
      <c r="A37" s="38"/>
      <c r="B37" s="44"/>
      <c r="C37" s="154"/>
      <c r="D37" s="155" t="s">
        <v>45</v>
      </c>
      <c r="E37" s="156"/>
      <c r="F37" s="156"/>
      <c r="G37" s="157" t="s">
        <v>46</v>
      </c>
      <c r="H37" s="158" t="s">
        <v>47</v>
      </c>
      <c r="I37" s="156"/>
      <c r="J37" s="159">
        <f>SUM(J28:J35)</f>
        <v>0</v>
      </c>
      <c r="K37" s="160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1" customFormat="1" ht="14.4" customHeight="1">
      <c r="B39" s="20"/>
      <c r="L39" s="20"/>
    </row>
    <row r="40" hidden="1" s="1" customFormat="1" ht="14.4" customHeight="1">
      <c r="B40" s="20"/>
      <c r="L40" s="2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30" customHeight="1">
      <c r="A85" s="38"/>
      <c r="B85" s="39"/>
      <c r="C85" s="40"/>
      <c r="D85" s="40"/>
      <c r="E85" s="76" t="str">
        <f>E7</f>
        <v>PROPOJENÍ PRO PĚŠÍ ČERVENÁ ZAHRADA A LETNÍ KINO - BOSKOVICE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29. 6. 2025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Město Boskovice</v>
      </c>
      <c r="G89" s="40"/>
      <c r="H89" s="40"/>
      <c r="I89" s="32" t="s">
        <v>30</v>
      </c>
      <c r="J89" s="36" t="str">
        <f>E19</f>
        <v>Tomáš Dvořák architekti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9.28" customHeight="1">
      <c r="A92" s="38"/>
      <c r="B92" s="39"/>
      <c r="C92" s="172" t="s">
        <v>88</v>
      </c>
      <c r="D92" s="173"/>
      <c r="E92" s="173"/>
      <c r="F92" s="173"/>
      <c r="G92" s="173"/>
      <c r="H92" s="173"/>
      <c r="I92" s="173"/>
      <c r="J92" s="174" t="s">
        <v>89</v>
      </c>
      <c r="K92" s="173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2.8" customHeight="1">
      <c r="A94" s="38"/>
      <c r="B94" s="39"/>
      <c r="C94" s="175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hidden="1" s="9" customFormat="1" ht="24.96" customHeight="1">
      <c r="A95" s="9"/>
      <c r="B95" s="176"/>
      <c r="C95" s="177"/>
      <c r="D95" s="178" t="s">
        <v>92</v>
      </c>
      <c r="E95" s="179"/>
      <c r="F95" s="179"/>
      <c r="G95" s="179"/>
      <c r="H95" s="179"/>
      <c r="I95" s="179"/>
      <c r="J95" s="180">
        <f>J127</f>
        <v>0</v>
      </c>
      <c r="K95" s="177"/>
      <c r="L95" s="18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82"/>
      <c r="C96" s="183"/>
      <c r="D96" s="184" t="s">
        <v>93</v>
      </c>
      <c r="E96" s="185"/>
      <c r="F96" s="185"/>
      <c r="G96" s="185"/>
      <c r="H96" s="185"/>
      <c r="I96" s="185"/>
      <c r="J96" s="186">
        <f>J128</f>
        <v>0</v>
      </c>
      <c r="K96" s="183"/>
      <c r="L96" s="18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82"/>
      <c r="C97" s="183"/>
      <c r="D97" s="184" t="s">
        <v>94</v>
      </c>
      <c r="E97" s="185"/>
      <c r="F97" s="185"/>
      <c r="G97" s="185"/>
      <c r="H97" s="185"/>
      <c r="I97" s="185"/>
      <c r="J97" s="186">
        <f>J166</f>
        <v>0</v>
      </c>
      <c r="K97" s="183"/>
      <c r="L97" s="18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J178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J192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J201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J245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J253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100</v>
      </c>
      <c r="E103" s="179"/>
      <c r="F103" s="179"/>
      <c r="G103" s="179"/>
      <c r="H103" s="179"/>
      <c r="I103" s="179"/>
      <c r="J103" s="180">
        <f>J256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J257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J265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103</v>
      </c>
      <c r="E106" s="179"/>
      <c r="F106" s="179"/>
      <c r="G106" s="179"/>
      <c r="H106" s="179"/>
      <c r="I106" s="179"/>
      <c r="J106" s="180">
        <f>J281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J282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J289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E7</f>
        <v>PROPOJENÍ PRO PĚŠÍ ČERVENÁ ZAHRADA A LETNÍ KINO - BOSKOVICE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 xml:space="preserve"> </v>
      </c>
      <c r="G120" s="40"/>
      <c r="H120" s="40"/>
      <c r="I120" s="32" t="s">
        <v>22</v>
      </c>
      <c r="J120" s="79" t="str">
        <f>IF(J10="","",J10)</f>
        <v>29. 6. 2025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Město Boskovice</v>
      </c>
      <c r="G122" s="40"/>
      <c r="H122" s="40"/>
      <c r="I122" s="32" t="s">
        <v>30</v>
      </c>
      <c r="J122" s="36" t="str">
        <f>E19</f>
        <v>Tomáš Dvořák architekti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IF(E16="","",E16)</f>
        <v>Vyplň údaj</v>
      </c>
      <c r="G123" s="40"/>
      <c r="H123" s="40"/>
      <c r="I123" s="32" t="s">
        <v>33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8"/>
      <c r="B125" s="189"/>
      <c r="C125" s="190" t="s">
        <v>107</v>
      </c>
      <c r="D125" s="191" t="s">
        <v>60</v>
      </c>
      <c r="E125" s="191" t="s">
        <v>56</v>
      </c>
      <c r="F125" s="191" t="s">
        <v>57</v>
      </c>
      <c r="G125" s="191" t="s">
        <v>108</v>
      </c>
      <c r="H125" s="191" t="s">
        <v>109</v>
      </c>
      <c r="I125" s="191" t="s">
        <v>110</v>
      </c>
      <c r="J125" s="191" t="s">
        <v>89</v>
      </c>
      <c r="K125" s="192" t="s">
        <v>111</v>
      </c>
      <c r="L125" s="193"/>
      <c r="M125" s="100" t="s">
        <v>1</v>
      </c>
      <c r="N125" s="101" t="s">
        <v>39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4">
        <f>BK126</f>
        <v>0</v>
      </c>
      <c r="K126" s="40"/>
      <c r="L126" s="44"/>
      <c r="M126" s="103"/>
      <c r="N126" s="195"/>
      <c r="O126" s="104"/>
      <c r="P126" s="196">
        <f>P127+P256+P281</f>
        <v>0</v>
      </c>
      <c r="Q126" s="104"/>
      <c r="R126" s="196">
        <f>R127+R256+R281</f>
        <v>122.00537133</v>
      </c>
      <c r="S126" s="104"/>
      <c r="T126" s="197">
        <f>T127+T256+T281</f>
        <v>3.2729999999999997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91</v>
      </c>
      <c r="BK126" s="198">
        <f>BK127+BK256+BK281</f>
        <v>0</v>
      </c>
    </row>
    <row r="127" s="12" customFormat="1" ht="25.92" customHeight="1">
      <c r="A127" s="12"/>
      <c r="B127" s="199"/>
      <c r="C127" s="200"/>
      <c r="D127" s="201" t="s">
        <v>74</v>
      </c>
      <c r="E127" s="202" t="s">
        <v>119</v>
      </c>
      <c r="F127" s="202" t="s">
        <v>120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P128+P166+P178+P192+P201+P245+P253</f>
        <v>0</v>
      </c>
      <c r="Q127" s="207"/>
      <c r="R127" s="208">
        <f>R128+R166+R178+R192+R201+R245+R253</f>
        <v>121.86782313000001</v>
      </c>
      <c r="S127" s="207"/>
      <c r="T127" s="209">
        <f>T128+T166+T178+T192+T201+T245+T253</f>
        <v>3.2729999999999997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80</v>
      </c>
      <c r="AT127" s="211" t="s">
        <v>74</v>
      </c>
      <c r="AU127" s="211" t="s">
        <v>75</v>
      </c>
      <c r="AY127" s="210" t="s">
        <v>121</v>
      </c>
      <c r="BK127" s="212">
        <f>BK128+BK166+BK178+BK192+BK201+BK245+BK253</f>
        <v>0</v>
      </c>
    </row>
    <row r="128" s="12" customFormat="1" ht="22.8" customHeight="1">
      <c r="A128" s="12"/>
      <c r="B128" s="199"/>
      <c r="C128" s="200"/>
      <c r="D128" s="201" t="s">
        <v>74</v>
      </c>
      <c r="E128" s="213" t="s">
        <v>80</v>
      </c>
      <c r="F128" s="213" t="s">
        <v>122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SUM(P129:P165)</f>
        <v>0</v>
      </c>
      <c r="Q128" s="207"/>
      <c r="R128" s="208">
        <f>SUM(R129:R165)</f>
        <v>0.0040499999999999998</v>
      </c>
      <c r="S128" s="207"/>
      <c r="T128" s="209">
        <f>SUM(T129:T165)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80</v>
      </c>
      <c r="AT128" s="211" t="s">
        <v>74</v>
      </c>
      <c r="AU128" s="211" t="s">
        <v>80</v>
      </c>
      <c r="AY128" s="210" t="s">
        <v>121</v>
      </c>
      <c r="BK128" s="212">
        <f>SUM(BK129:BK165)</f>
        <v>0</v>
      </c>
    </row>
    <row r="129" s="2" customFormat="1" ht="33" customHeight="1">
      <c r="A129" s="38"/>
      <c r="B129" s="39"/>
      <c r="C129" s="215" t="s">
        <v>80</v>
      </c>
      <c r="D129" s="215" t="s">
        <v>123</v>
      </c>
      <c r="E129" s="216" t="s">
        <v>124</v>
      </c>
      <c r="F129" s="217" t="s">
        <v>125</v>
      </c>
      <c r="G129" s="218" t="s">
        <v>126</v>
      </c>
      <c r="H129" s="219">
        <v>170</v>
      </c>
      <c r="I129" s="220"/>
      <c r="J129" s="221">
        <f>ROUND(I129*H129,2)</f>
        <v>0</v>
      </c>
      <c r="K129" s="217" t="s">
        <v>127</v>
      </c>
      <c r="L129" s="44"/>
      <c r="M129" s="222" t="s">
        <v>1</v>
      </c>
      <c r="N129" s="223" t="s">
        <v>40</v>
      </c>
      <c r="O129" s="91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6" t="s">
        <v>128</v>
      </c>
      <c r="AT129" s="226" t="s">
        <v>123</v>
      </c>
      <c r="AU129" s="226" t="s">
        <v>85</v>
      </c>
      <c r="AY129" s="17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80</v>
      </c>
      <c r="BK129" s="227">
        <f>ROUND(I129*H129,2)</f>
        <v>0</v>
      </c>
      <c r="BL129" s="17" t="s">
        <v>128</v>
      </c>
      <c r="BM129" s="226" t="s">
        <v>129</v>
      </c>
    </row>
    <row r="130" s="2" customFormat="1">
      <c r="A130" s="38"/>
      <c r="B130" s="39"/>
      <c r="C130" s="40"/>
      <c r="D130" s="228" t="s">
        <v>130</v>
      </c>
      <c r="E130" s="40"/>
      <c r="F130" s="229" t="s">
        <v>131</v>
      </c>
      <c r="G130" s="40"/>
      <c r="H130" s="40"/>
      <c r="I130" s="230"/>
      <c r="J130" s="40"/>
      <c r="K130" s="40"/>
      <c r="L130" s="44"/>
      <c r="M130" s="231"/>
      <c r="N130" s="232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85</v>
      </c>
    </row>
    <row r="131" s="13" customFormat="1">
      <c r="A131" s="13"/>
      <c r="B131" s="233"/>
      <c r="C131" s="234"/>
      <c r="D131" s="235" t="s">
        <v>132</v>
      </c>
      <c r="E131" s="236" t="s">
        <v>1</v>
      </c>
      <c r="F131" s="237" t="s">
        <v>133</v>
      </c>
      <c r="G131" s="234"/>
      <c r="H131" s="238">
        <v>170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132</v>
      </c>
      <c r="AU131" s="244" t="s">
        <v>85</v>
      </c>
      <c r="AV131" s="13" t="s">
        <v>85</v>
      </c>
      <c r="AW131" s="13" t="s">
        <v>32</v>
      </c>
      <c r="AX131" s="13" t="s">
        <v>80</v>
      </c>
      <c r="AY131" s="244" t="s">
        <v>121</v>
      </c>
    </row>
    <row r="132" s="2" customFormat="1" ht="16.5" customHeight="1">
      <c r="A132" s="38"/>
      <c r="B132" s="39"/>
      <c r="C132" s="215" t="s">
        <v>85</v>
      </c>
      <c r="D132" s="215" t="s">
        <v>123</v>
      </c>
      <c r="E132" s="216" t="s">
        <v>134</v>
      </c>
      <c r="F132" s="217" t="s">
        <v>135</v>
      </c>
      <c r="G132" s="218" t="s">
        <v>126</v>
      </c>
      <c r="H132" s="219">
        <v>270</v>
      </c>
      <c r="I132" s="220"/>
      <c r="J132" s="221">
        <f>ROUND(I132*H132,2)</f>
        <v>0</v>
      </c>
      <c r="K132" s="217" t="s">
        <v>127</v>
      </c>
      <c r="L132" s="44"/>
      <c r="M132" s="222" t="s">
        <v>1</v>
      </c>
      <c r="N132" s="223" t="s">
        <v>40</v>
      </c>
      <c r="O132" s="91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128</v>
      </c>
      <c r="AT132" s="226" t="s">
        <v>123</v>
      </c>
      <c r="AU132" s="226" t="s">
        <v>85</v>
      </c>
      <c r="AY132" s="17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80</v>
      </c>
      <c r="BK132" s="227">
        <f>ROUND(I132*H132,2)</f>
        <v>0</v>
      </c>
      <c r="BL132" s="17" t="s">
        <v>128</v>
      </c>
      <c r="BM132" s="226" t="s">
        <v>136</v>
      </c>
    </row>
    <row r="133" s="2" customFormat="1">
      <c r="A133" s="38"/>
      <c r="B133" s="39"/>
      <c r="C133" s="40"/>
      <c r="D133" s="228" t="s">
        <v>130</v>
      </c>
      <c r="E133" s="40"/>
      <c r="F133" s="229" t="s">
        <v>137</v>
      </c>
      <c r="G133" s="40"/>
      <c r="H133" s="40"/>
      <c r="I133" s="230"/>
      <c r="J133" s="40"/>
      <c r="K133" s="40"/>
      <c r="L133" s="44"/>
      <c r="M133" s="231"/>
      <c r="N133" s="23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130</v>
      </c>
      <c r="AU133" s="17" t="s">
        <v>85</v>
      </c>
    </row>
    <row r="134" s="2" customFormat="1" ht="33" customHeight="1">
      <c r="A134" s="38"/>
      <c r="B134" s="39"/>
      <c r="C134" s="215" t="s">
        <v>138</v>
      </c>
      <c r="D134" s="215" t="s">
        <v>123</v>
      </c>
      <c r="E134" s="216" t="s">
        <v>139</v>
      </c>
      <c r="F134" s="217" t="s">
        <v>140</v>
      </c>
      <c r="G134" s="218" t="s">
        <v>141</v>
      </c>
      <c r="H134" s="219">
        <v>2.7000000000000002</v>
      </c>
      <c r="I134" s="220"/>
      <c r="J134" s="221">
        <f>ROUND(I134*H134,2)</f>
        <v>0</v>
      </c>
      <c r="K134" s="217" t="s">
        <v>127</v>
      </c>
      <c r="L134" s="44"/>
      <c r="M134" s="222" t="s">
        <v>1</v>
      </c>
      <c r="N134" s="223" t="s">
        <v>40</v>
      </c>
      <c r="O134" s="91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6" t="s">
        <v>128</v>
      </c>
      <c r="AT134" s="226" t="s">
        <v>123</v>
      </c>
      <c r="AU134" s="226" t="s">
        <v>85</v>
      </c>
      <c r="AY134" s="17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7" t="s">
        <v>80</v>
      </c>
      <c r="BK134" s="227">
        <f>ROUND(I134*H134,2)</f>
        <v>0</v>
      </c>
      <c r="BL134" s="17" t="s">
        <v>128</v>
      </c>
      <c r="BM134" s="226" t="s">
        <v>142</v>
      </c>
    </row>
    <row r="135" s="2" customFormat="1">
      <c r="A135" s="38"/>
      <c r="B135" s="39"/>
      <c r="C135" s="40"/>
      <c r="D135" s="228" t="s">
        <v>130</v>
      </c>
      <c r="E135" s="40"/>
      <c r="F135" s="229" t="s">
        <v>143</v>
      </c>
      <c r="G135" s="40"/>
      <c r="H135" s="40"/>
      <c r="I135" s="230"/>
      <c r="J135" s="40"/>
      <c r="K135" s="40"/>
      <c r="L135" s="44"/>
      <c r="M135" s="231"/>
      <c r="N135" s="23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85</v>
      </c>
    </row>
    <row r="136" s="13" customFormat="1">
      <c r="A136" s="13"/>
      <c r="B136" s="233"/>
      <c r="C136" s="234"/>
      <c r="D136" s="235" t="s">
        <v>132</v>
      </c>
      <c r="E136" s="236" t="s">
        <v>1</v>
      </c>
      <c r="F136" s="237" t="s">
        <v>144</v>
      </c>
      <c r="G136" s="234"/>
      <c r="H136" s="238">
        <v>2.7000000000000002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132</v>
      </c>
      <c r="AU136" s="244" t="s">
        <v>85</v>
      </c>
      <c r="AV136" s="13" t="s">
        <v>85</v>
      </c>
      <c r="AW136" s="13" t="s">
        <v>32</v>
      </c>
      <c r="AX136" s="13" t="s">
        <v>80</v>
      </c>
      <c r="AY136" s="244" t="s">
        <v>121</v>
      </c>
    </row>
    <row r="137" s="2" customFormat="1" ht="24.15" customHeight="1">
      <c r="A137" s="38"/>
      <c r="B137" s="39"/>
      <c r="C137" s="215" t="s">
        <v>128</v>
      </c>
      <c r="D137" s="215" t="s">
        <v>123</v>
      </c>
      <c r="E137" s="216" t="s">
        <v>145</v>
      </c>
      <c r="F137" s="217" t="s">
        <v>146</v>
      </c>
      <c r="G137" s="218" t="s">
        <v>141</v>
      </c>
      <c r="H137" s="219">
        <v>7.383</v>
      </c>
      <c r="I137" s="220"/>
      <c r="J137" s="221">
        <f>ROUND(I137*H137,2)</f>
        <v>0</v>
      </c>
      <c r="K137" s="217" t="s">
        <v>127</v>
      </c>
      <c r="L137" s="44"/>
      <c r="M137" s="222" t="s">
        <v>1</v>
      </c>
      <c r="N137" s="223" t="s">
        <v>40</v>
      </c>
      <c r="O137" s="91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6" t="s">
        <v>128</v>
      </c>
      <c r="AT137" s="226" t="s">
        <v>123</v>
      </c>
      <c r="AU137" s="226" t="s">
        <v>85</v>
      </c>
      <c r="AY137" s="17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80</v>
      </c>
      <c r="BK137" s="227">
        <f>ROUND(I137*H137,2)</f>
        <v>0</v>
      </c>
      <c r="BL137" s="17" t="s">
        <v>128</v>
      </c>
      <c r="BM137" s="226" t="s">
        <v>147</v>
      </c>
    </row>
    <row r="138" s="2" customFormat="1">
      <c r="A138" s="38"/>
      <c r="B138" s="39"/>
      <c r="C138" s="40"/>
      <c r="D138" s="228" t="s">
        <v>130</v>
      </c>
      <c r="E138" s="40"/>
      <c r="F138" s="229" t="s">
        <v>148</v>
      </c>
      <c r="G138" s="40"/>
      <c r="H138" s="40"/>
      <c r="I138" s="230"/>
      <c r="J138" s="40"/>
      <c r="K138" s="40"/>
      <c r="L138" s="44"/>
      <c r="M138" s="231"/>
      <c r="N138" s="23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85</v>
      </c>
    </row>
    <row r="139" s="13" customFormat="1">
      <c r="A139" s="13"/>
      <c r="B139" s="233"/>
      <c r="C139" s="234"/>
      <c r="D139" s="235" t="s">
        <v>132</v>
      </c>
      <c r="E139" s="236" t="s">
        <v>1</v>
      </c>
      <c r="F139" s="237" t="s">
        <v>149</v>
      </c>
      <c r="G139" s="234"/>
      <c r="H139" s="238">
        <v>0.192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132</v>
      </c>
      <c r="AU139" s="244" t="s">
        <v>85</v>
      </c>
      <c r="AV139" s="13" t="s">
        <v>85</v>
      </c>
      <c r="AW139" s="13" t="s">
        <v>32</v>
      </c>
      <c r="AX139" s="13" t="s">
        <v>75</v>
      </c>
      <c r="AY139" s="244" t="s">
        <v>121</v>
      </c>
    </row>
    <row r="140" s="13" customFormat="1">
      <c r="A140" s="13"/>
      <c r="B140" s="233"/>
      <c r="C140" s="234"/>
      <c r="D140" s="235" t="s">
        <v>132</v>
      </c>
      <c r="E140" s="236" t="s">
        <v>1</v>
      </c>
      <c r="F140" s="237" t="s">
        <v>150</v>
      </c>
      <c r="G140" s="234"/>
      <c r="H140" s="238">
        <v>0.11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132</v>
      </c>
      <c r="AU140" s="244" t="s">
        <v>85</v>
      </c>
      <c r="AV140" s="13" t="s">
        <v>85</v>
      </c>
      <c r="AW140" s="13" t="s">
        <v>32</v>
      </c>
      <c r="AX140" s="13" t="s">
        <v>75</v>
      </c>
      <c r="AY140" s="244" t="s">
        <v>121</v>
      </c>
    </row>
    <row r="141" s="13" customFormat="1">
      <c r="A141" s="13"/>
      <c r="B141" s="233"/>
      <c r="C141" s="234"/>
      <c r="D141" s="235" t="s">
        <v>132</v>
      </c>
      <c r="E141" s="236" t="s">
        <v>1</v>
      </c>
      <c r="F141" s="237" t="s">
        <v>151</v>
      </c>
      <c r="G141" s="234"/>
      <c r="H141" s="238">
        <v>0.11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132</v>
      </c>
      <c r="AU141" s="244" t="s">
        <v>85</v>
      </c>
      <c r="AV141" s="13" t="s">
        <v>85</v>
      </c>
      <c r="AW141" s="13" t="s">
        <v>32</v>
      </c>
      <c r="AX141" s="13" t="s">
        <v>75</v>
      </c>
      <c r="AY141" s="244" t="s">
        <v>121</v>
      </c>
    </row>
    <row r="142" s="13" customFormat="1">
      <c r="A142" s="13"/>
      <c r="B142" s="233"/>
      <c r="C142" s="234"/>
      <c r="D142" s="235" t="s">
        <v>132</v>
      </c>
      <c r="E142" s="236" t="s">
        <v>1</v>
      </c>
      <c r="F142" s="237" t="s">
        <v>152</v>
      </c>
      <c r="G142" s="234"/>
      <c r="H142" s="238">
        <v>0.57599999999999996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132</v>
      </c>
      <c r="AU142" s="244" t="s">
        <v>85</v>
      </c>
      <c r="AV142" s="13" t="s">
        <v>85</v>
      </c>
      <c r="AW142" s="13" t="s">
        <v>32</v>
      </c>
      <c r="AX142" s="13" t="s">
        <v>75</v>
      </c>
      <c r="AY142" s="244" t="s">
        <v>121</v>
      </c>
    </row>
    <row r="143" s="13" customFormat="1">
      <c r="A143" s="13"/>
      <c r="B143" s="233"/>
      <c r="C143" s="234"/>
      <c r="D143" s="235" t="s">
        <v>132</v>
      </c>
      <c r="E143" s="236" t="s">
        <v>1</v>
      </c>
      <c r="F143" s="237" t="s">
        <v>153</v>
      </c>
      <c r="G143" s="234"/>
      <c r="H143" s="238">
        <v>4.4880000000000004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132</v>
      </c>
      <c r="AU143" s="244" t="s">
        <v>85</v>
      </c>
      <c r="AV143" s="13" t="s">
        <v>85</v>
      </c>
      <c r="AW143" s="13" t="s">
        <v>32</v>
      </c>
      <c r="AX143" s="13" t="s">
        <v>75</v>
      </c>
      <c r="AY143" s="244" t="s">
        <v>121</v>
      </c>
    </row>
    <row r="144" s="13" customFormat="1">
      <c r="A144" s="13"/>
      <c r="B144" s="233"/>
      <c r="C144" s="234"/>
      <c r="D144" s="235" t="s">
        <v>132</v>
      </c>
      <c r="E144" s="236" t="s">
        <v>1</v>
      </c>
      <c r="F144" s="237" t="s">
        <v>154</v>
      </c>
      <c r="G144" s="234"/>
      <c r="H144" s="238">
        <v>0.099000000000000005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132</v>
      </c>
      <c r="AU144" s="244" t="s">
        <v>85</v>
      </c>
      <c r="AV144" s="13" t="s">
        <v>85</v>
      </c>
      <c r="AW144" s="13" t="s">
        <v>32</v>
      </c>
      <c r="AX144" s="13" t="s">
        <v>75</v>
      </c>
      <c r="AY144" s="244" t="s">
        <v>121</v>
      </c>
    </row>
    <row r="145" s="13" customFormat="1">
      <c r="A145" s="13"/>
      <c r="B145" s="233"/>
      <c r="C145" s="234"/>
      <c r="D145" s="235" t="s">
        <v>132</v>
      </c>
      <c r="E145" s="236" t="s">
        <v>1</v>
      </c>
      <c r="F145" s="237" t="s">
        <v>155</v>
      </c>
      <c r="G145" s="234"/>
      <c r="H145" s="238">
        <v>0.57599999999999996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132</v>
      </c>
      <c r="AU145" s="244" t="s">
        <v>85</v>
      </c>
      <c r="AV145" s="13" t="s">
        <v>85</v>
      </c>
      <c r="AW145" s="13" t="s">
        <v>32</v>
      </c>
      <c r="AX145" s="13" t="s">
        <v>75</v>
      </c>
      <c r="AY145" s="244" t="s">
        <v>121</v>
      </c>
    </row>
    <row r="146" s="13" customFormat="1">
      <c r="A146" s="13"/>
      <c r="B146" s="233"/>
      <c r="C146" s="234"/>
      <c r="D146" s="235" t="s">
        <v>132</v>
      </c>
      <c r="E146" s="236" t="s">
        <v>1</v>
      </c>
      <c r="F146" s="237" t="s">
        <v>156</v>
      </c>
      <c r="G146" s="234"/>
      <c r="H146" s="238">
        <v>1.0560000000000001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132</v>
      </c>
      <c r="AU146" s="244" t="s">
        <v>85</v>
      </c>
      <c r="AV146" s="13" t="s">
        <v>85</v>
      </c>
      <c r="AW146" s="13" t="s">
        <v>32</v>
      </c>
      <c r="AX146" s="13" t="s">
        <v>75</v>
      </c>
      <c r="AY146" s="244" t="s">
        <v>121</v>
      </c>
    </row>
    <row r="147" s="13" customFormat="1">
      <c r="A147" s="13"/>
      <c r="B147" s="233"/>
      <c r="C147" s="234"/>
      <c r="D147" s="235" t="s">
        <v>132</v>
      </c>
      <c r="E147" s="236" t="s">
        <v>1</v>
      </c>
      <c r="F147" s="237" t="s">
        <v>157</v>
      </c>
      <c r="G147" s="234"/>
      <c r="H147" s="238">
        <v>0.17599999999999999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132</v>
      </c>
      <c r="AU147" s="244" t="s">
        <v>85</v>
      </c>
      <c r="AV147" s="13" t="s">
        <v>85</v>
      </c>
      <c r="AW147" s="13" t="s">
        <v>32</v>
      </c>
      <c r="AX147" s="13" t="s">
        <v>75</v>
      </c>
      <c r="AY147" s="244" t="s">
        <v>121</v>
      </c>
    </row>
    <row r="148" s="14" customFormat="1">
      <c r="A148" s="14"/>
      <c r="B148" s="245"/>
      <c r="C148" s="246"/>
      <c r="D148" s="235" t="s">
        <v>132</v>
      </c>
      <c r="E148" s="247" t="s">
        <v>1</v>
      </c>
      <c r="F148" s="248" t="s">
        <v>158</v>
      </c>
      <c r="G148" s="246"/>
      <c r="H148" s="249">
        <v>7.3830000000000009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132</v>
      </c>
      <c r="AU148" s="255" t="s">
        <v>85</v>
      </c>
      <c r="AV148" s="14" t="s">
        <v>128</v>
      </c>
      <c r="AW148" s="14" t="s">
        <v>32</v>
      </c>
      <c r="AX148" s="14" t="s">
        <v>80</v>
      </c>
      <c r="AY148" s="255" t="s">
        <v>121</v>
      </c>
    </row>
    <row r="149" s="2" customFormat="1" ht="37.8" customHeight="1">
      <c r="A149" s="38"/>
      <c r="B149" s="39"/>
      <c r="C149" s="215" t="s">
        <v>159</v>
      </c>
      <c r="D149" s="215" t="s">
        <v>123</v>
      </c>
      <c r="E149" s="216" t="s">
        <v>160</v>
      </c>
      <c r="F149" s="217" t="s">
        <v>161</v>
      </c>
      <c r="G149" s="218" t="s">
        <v>141</v>
      </c>
      <c r="H149" s="219">
        <v>10.083</v>
      </c>
      <c r="I149" s="220"/>
      <c r="J149" s="221">
        <f>ROUND(I149*H149,2)</f>
        <v>0</v>
      </c>
      <c r="K149" s="217" t="s">
        <v>127</v>
      </c>
      <c r="L149" s="44"/>
      <c r="M149" s="222" t="s">
        <v>1</v>
      </c>
      <c r="N149" s="223" t="s">
        <v>40</v>
      </c>
      <c r="O149" s="91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6" t="s">
        <v>128</v>
      </c>
      <c r="AT149" s="226" t="s">
        <v>123</v>
      </c>
      <c r="AU149" s="226" t="s">
        <v>85</v>
      </c>
      <c r="AY149" s="17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7" t="s">
        <v>80</v>
      </c>
      <c r="BK149" s="227">
        <f>ROUND(I149*H149,2)</f>
        <v>0</v>
      </c>
      <c r="BL149" s="17" t="s">
        <v>128</v>
      </c>
      <c r="BM149" s="226" t="s">
        <v>162</v>
      </c>
    </row>
    <row r="150" s="2" customFormat="1">
      <c r="A150" s="38"/>
      <c r="B150" s="39"/>
      <c r="C150" s="40"/>
      <c r="D150" s="228" t="s">
        <v>130</v>
      </c>
      <c r="E150" s="40"/>
      <c r="F150" s="229" t="s">
        <v>163</v>
      </c>
      <c r="G150" s="40"/>
      <c r="H150" s="40"/>
      <c r="I150" s="230"/>
      <c r="J150" s="40"/>
      <c r="K150" s="40"/>
      <c r="L150" s="44"/>
      <c r="M150" s="231"/>
      <c r="N150" s="23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85</v>
      </c>
    </row>
    <row r="151" s="13" customFormat="1">
      <c r="A151" s="13"/>
      <c r="B151" s="233"/>
      <c r="C151" s="234"/>
      <c r="D151" s="235" t="s">
        <v>132</v>
      </c>
      <c r="E151" s="236" t="s">
        <v>1</v>
      </c>
      <c r="F151" s="237" t="s">
        <v>164</v>
      </c>
      <c r="G151" s="234"/>
      <c r="H151" s="238">
        <v>10.083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132</v>
      </c>
      <c r="AU151" s="244" t="s">
        <v>85</v>
      </c>
      <c r="AV151" s="13" t="s">
        <v>85</v>
      </c>
      <c r="AW151" s="13" t="s">
        <v>32</v>
      </c>
      <c r="AX151" s="13" t="s">
        <v>80</v>
      </c>
      <c r="AY151" s="244" t="s">
        <v>121</v>
      </c>
    </row>
    <row r="152" s="2" customFormat="1" ht="33" customHeight="1">
      <c r="A152" s="38"/>
      <c r="B152" s="39"/>
      <c r="C152" s="215" t="s">
        <v>165</v>
      </c>
      <c r="D152" s="215" t="s">
        <v>123</v>
      </c>
      <c r="E152" s="216" t="s">
        <v>166</v>
      </c>
      <c r="F152" s="217" t="s">
        <v>167</v>
      </c>
      <c r="G152" s="218" t="s">
        <v>168</v>
      </c>
      <c r="H152" s="219">
        <v>18.149000000000001</v>
      </c>
      <c r="I152" s="220"/>
      <c r="J152" s="221">
        <f>ROUND(I152*H152,2)</f>
        <v>0</v>
      </c>
      <c r="K152" s="217" t="s">
        <v>127</v>
      </c>
      <c r="L152" s="44"/>
      <c r="M152" s="222" t="s">
        <v>1</v>
      </c>
      <c r="N152" s="223" t="s">
        <v>40</v>
      </c>
      <c r="O152" s="91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6" t="s">
        <v>128</v>
      </c>
      <c r="AT152" s="226" t="s">
        <v>123</v>
      </c>
      <c r="AU152" s="226" t="s">
        <v>85</v>
      </c>
      <c r="AY152" s="17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7" t="s">
        <v>80</v>
      </c>
      <c r="BK152" s="227">
        <f>ROUND(I152*H152,2)</f>
        <v>0</v>
      </c>
      <c r="BL152" s="17" t="s">
        <v>128</v>
      </c>
      <c r="BM152" s="226" t="s">
        <v>169</v>
      </c>
    </row>
    <row r="153" s="2" customFormat="1">
      <c r="A153" s="38"/>
      <c r="B153" s="39"/>
      <c r="C153" s="40"/>
      <c r="D153" s="228" t="s">
        <v>130</v>
      </c>
      <c r="E153" s="40"/>
      <c r="F153" s="229" t="s">
        <v>170</v>
      </c>
      <c r="G153" s="40"/>
      <c r="H153" s="40"/>
      <c r="I153" s="230"/>
      <c r="J153" s="40"/>
      <c r="K153" s="40"/>
      <c r="L153" s="44"/>
      <c r="M153" s="231"/>
      <c r="N153" s="23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85</v>
      </c>
    </row>
    <row r="154" s="13" customFormat="1">
      <c r="A154" s="13"/>
      <c r="B154" s="233"/>
      <c r="C154" s="234"/>
      <c r="D154" s="235" t="s">
        <v>132</v>
      </c>
      <c r="E154" s="236" t="s">
        <v>1</v>
      </c>
      <c r="F154" s="237" t="s">
        <v>171</v>
      </c>
      <c r="G154" s="234"/>
      <c r="H154" s="238">
        <v>18.149000000000001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132</v>
      </c>
      <c r="AU154" s="244" t="s">
        <v>85</v>
      </c>
      <c r="AV154" s="13" t="s">
        <v>85</v>
      </c>
      <c r="AW154" s="13" t="s">
        <v>32</v>
      </c>
      <c r="AX154" s="13" t="s">
        <v>80</v>
      </c>
      <c r="AY154" s="244" t="s">
        <v>121</v>
      </c>
    </row>
    <row r="155" s="2" customFormat="1" ht="24.15" customHeight="1">
      <c r="A155" s="38"/>
      <c r="B155" s="39"/>
      <c r="C155" s="215" t="s">
        <v>172</v>
      </c>
      <c r="D155" s="215" t="s">
        <v>123</v>
      </c>
      <c r="E155" s="216" t="s">
        <v>173</v>
      </c>
      <c r="F155" s="217" t="s">
        <v>174</v>
      </c>
      <c r="G155" s="218" t="s">
        <v>126</v>
      </c>
      <c r="H155" s="219">
        <v>270</v>
      </c>
      <c r="I155" s="220"/>
      <c r="J155" s="221">
        <f>ROUND(I155*H155,2)</f>
        <v>0</v>
      </c>
      <c r="K155" s="217" t="s">
        <v>127</v>
      </c>
      <c r="L155" s="44"/>
      <c r="M155" s="222" t="s">
        <v>1</v>
      </c>
      <c r="N155" s="223" t="s">
        <v>40</v>
      </c>
      <c r="O155" s="91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6" t="s">
        <v>128</v>
      </c>
      <c r="AT155" s="226" t="s">
        <v>123</v>
      </c>
      <c r="AU155" s="226" t="s">
        <v>85</v>
      </c>
      <c r="AY155" s="17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7" t="s">
        <v>80</v>
      </c>
      <c r="BK155" s="227">
        <f>ROUND(I155*H155,2)</f>
        <v>0</v>
      </c>
      <c r="BL155" s="17" t="s">
        <v>128</v>
      </c>
      <c r="BM155" s="226" t="s">
        <v>175</v>
      </c>
    </row>
    <row r="156" s="2" customFormat="1">
      <c r="A156" s="38"/>
      <c r="B156" s="39"/>
      <c r="C156" s="40"/>
      <c r="D156" s="228" t="s">
        <v>130</v>
      </c>
      <c r="E156" s="40"/>
      <c r="F156" s="229" t="s">
        <v>176</v>
      </c>
      <c r="G156" s="40"/>
      <c r="H156" s="40"/>
      <c r="I156" s="230"/>
      <c r="J156" s="40"/>
      <c r="K156" s="40"/>
      <c r="L156" s="44"/>
      <c r="M156" s="231"/>
      <c r="N156" s="23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85</v>
      </c>
    </row>
    <row r="157" s="2" customFormat="1" ht="21.75" customHeight="1">
      <c r="A157" s="38"/>
      <c r="B157" s="39"/>
      <c r="C157" s="215" t="s">
        <v>177</v>
      </c>
      <c r="D157" s="215" t="s">
        <v>123</v>
      </c>
      <c r="E157" s="216" t="s">
        <v>178</v>
      </c>
      <c r="F157" s="217" t="s">
        <v>179</v>
      </c>
      <c r="G157" s="218" t="s">
        <v>126</v>
      </c>
      <c r="H157" s="219">
        <v>13.5</v>
      </c>
      <c r="I157" s="220"/>
      <c r="J157" s="221">
        <f>ROUND(I157*H157,2)</f>
        <v>0</v>
      </c>
      <c r="K157" s="217" t="s">
        <v>127</v>
      </c>
      <c r="L157" s="44"/>
      <c r="M157" s="222" t="s">
        <v>1</v>
      </c>
      <c r="N157" s="223" t="s">
        <v>40</v>
      </c>
      <c r="O157" s="91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6" t="s">
        <v>128</v>
      </c>
      <c r="AT157" s="226" t="s">
        <v>123</v>
      </c>
      <c r="AU157" s="226" t="s">
        <v>85</v>
      </c>
      <c r="AY157" s="17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7" t="s">
        <v>80</v>
      </c>
      <c r="BK157" s="227">
        <f>ROUND(I157*H157,2)</f>
        <v>0</v>
      </c>
      <c r="BL157" s="17" t="s">
        <v>128</v>
      </c>
      <c r="BM157" s="226" t="s">
        <v>180</v>
      </c>
    </row>
    <row r="158" s="2" customFormat="1">
      <c r="A158" s="38"/>
      <c r="B158" s="39"/>
      <c r="C158" s="40"/>
      <c r="D158" s="228" t="s">
        <v>130</v>
      </c>
      <c r="E158" s="40"/>
      <c r="F158" s="229" t="s">
        <v>181</v>
      </c>
      <c r="G158" s="40"/>
      <c r="H158" s="40"/>
      <c r="I158" s="230"/>
      <c r="J158" s="40"/>
      <c r="K158" s="40"/>
      <c r="L158" s="44"/>
      <c r="M158" s="231"/>
      <c r="N158" s="23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85</v>
      </c>
    </row>
    <row r="159" s="13" customFormat="1">
      <c r="A159" s="13"/>
      <c r="B159" s="233"/>
      <c r="C159" s="234"/>
      <c r="D159" s="235" t="s">
        <v>132</v>
      </c>
      <c r="E159" s="236" t="s">
        <v>1</v>
      </c>
      <c r="F159" s="237" t="s">
        <v>182</v>
      </c>
      <c r="G159" s="234"/>
      <c r="H159" s="238">
        <v>13.5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132</v>
      </c>
      <c r="AU159" s="244" t="s">
        <v>85</v>
      </c>
      <c r="AV159" s="13" t="s">
        <v>85</v>
      </c>
      <c r="AW159" s="13" t="s">
        <v>32</v>
      </c>
      <c r="AX159" s="13" t="s">
        <v>80</v>
      </c>
      <c r="AY159" s="244" t="s">
        <v>121</v>
      </c>
    </row>
    <row r="160" s="2" customFormat="1" ht="24.15" customHeight="1">
      <c r="A160" s="38"/>
      <c r="B160" s="39"/>
      <c r="C160" s="256" t="s">
        <v>183</v>
      </c>
      <c r="D160" s="256" t="s">
        <v>184</v>
      </c>
      <c r="E160" s="257" t="s">
        <v>185</v>
      </c>
      <c r="F160" s="258" t="s">
        <v>186</v>
      </c>
      <c r="G160" s="259" t="s">
        <v>126</v>
      </c>
      <c r="H160" s="260">
        <v>13.5</v>
      </c>
      <c r="I160" s="261"/>
      <c r="J160" s="262">
        <f>ROUND(I160*H160,2)</f>
        <v>0</v>
      </c>
      <c r="K160" s="258" t="s">
        <v>127</v>
      </c>
      <c r="L160" s="263"/>
      <c r="M160" s="264" t="s">
        <v>1</v>
      </c>
      <c r="N160" s="265" t="s">
        <v>40</v>
      </c>
      <c r="O160" s="91"/>
      <c r="P160" s="224">
        <f>O160*H160</f>
        <v>0</v>
      </c>
      <c r="Q160" s="224">
        <v>0.00029999999999999997</v>
      </c>
      <c r="R160" s="224">
        <f>Q160*H160</f>
        <v>0.0040499999999999998</v>
      </c>
      <c r="S160" s="224">
        <v>0</v>
      </c>
      <c r="T160" s="22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6" t="s">
        <v>177</v>
      </c>
      <c r="AT160" s="226" t="s">
        <v>184</v>
      </c>
      <c r="AU160" s="226" t="s">
        <v>85</v>
      </c>
      <c r="AY160" s="17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80</v>
      </c>
      <c r="BK160" s="227">
        <f>ROUND(I160*H160,2)</f>
        <v>0</v>
      </c>
      <c r="BL160" s="17" t="s">
        <v>128</v>
      </c>
      <c r="BM160" s="226" t="s">
        <v>187</v>
      </c>
    </row>
    <row r="161" s="2" customFormat="1" ht="16.5" customHeight="1">
      <c r="A161" s="38"/>
      <c r="B161" s="39"/>
      <c r="C161" s="215" t="s">
        <v>188</v>
      </c>
      <c r="D161" s="215" t="s">
        <v>123</v>
      </c>
      <c r="E161" s="216" t="s">
        <v>189</v>
      </c>
      <c r="F161" s="217" t="s">
        <v>190</v>
      </c>
      <c r="G161" s="218" t="s">
        <v>126</v>
      </c>
      <c r="H161" s="219">
        <v>13.5</v>
      </c>
      <c r="I161" s="220"/>
      <c r="J161" s="221">
        <f>ROUND(I161*H161,2)</f>
        <v>0</v>
      </c>
      <c r="K161" s="217" t="s">
        <v>1</v>
      </c>
      <c r="L161" s="44"/>
      <c r="M161" s="222" t="s">
        <v>1</v>
      </c>
      <c r="N161" s="223" t="s">
        <v>40</v>
      </c>
      <c r="O161" s="91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6" t="s">
        <v>128</v>
      </c>
      <c r="AT161" s="226" t="s">
        <v>123</v>
      </c>
      <c r="AU161" s="226" t="s">
        <v>85</v>
      </c>
      <c r="AY161" s="17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7" t="s">
        <v>80</v>
      </c>
      <c r="BK161" s="227">
        <f>ROUND(I161*H161,2)</f>
        <v>0</v>
      </c>
      <c r="BL161" s="17" t="s">
        <v>128</v>
      </c>
      <c r="BM161" s="226" t="s">
        <v>191</v>
      </c>
    </row>
    <row r="162" s="15" customFormat="1">
      <c r="A162" s="15"/>
      <c r="B162" s="266"/>
      <c r="C162" s="267"/>
      <c r="D162" s="235" t="s">
        <v>132</v>
      </c>
      <c r="E162" s="268" t="s">
        <v>1</v>
      </c>
      <c r="F162" s="269" t="s">
        <v>192</v>
      </c>
      <c r="G162" s="267"/>
      <c r="H162" s="268" t="s">
        <v>1</v>
      </c>
      <c r="I162" s="270"/>
      <c r="J162" s="267"/>
      <c r="K162" s="267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132</v>
      </c>
      <c r="AU162" s="275" t="s">
        <v>85</v>
      </c>
      <c r="AV162" s="15" t="s">
        <v>80</v>
      </c>
      <c r="AW162" s="15" t="s">
        <v>32</v>
      </c>
      <c r="AX162" s="15" t="s">
        <v>75</v>
      </c>
      <c r="AY162" s="275" t="s">
        <v>121</v>
      </c>
    </row>
    <row r="163" s="13" customFormat="1">
      <c r="A163" s="13"/>
      <c r="B163" s="233"/>
      <c r="C163" s="234"/>
      <c r="D163" s="235" t="s">
        <v>132</v>
      </c>
      <c r="E163" s="236" t="s">
        <v>1</v>
      </c>
      <c r="F163" s="237" t="s">
        <v>182</v>
      </c>
      <c r="G163" s="234"/>
      <c r="H163" s="238">
        <v>13.5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132</v>
      </c>
      <c r="AU163" s="244" t="s">
        <v>85</v>
      </c>
      <c r="AV163" s="13" t="s">
        <v>85</v>
      </c>
      <c r="AW163" s="13" t="s">
        <v>32</v>
      </c>
      <c r="AX163" s="13" t="s">
        <v>80</v>
      </c>
      <c r="AY163" s="244" t="s">
        <v>121</v>
      </c>
    </row>
    <row r="164" s="2" customFormat="1" ht="16.5" customHeight="1">
      <c r="A164" s="38"/>
      <c r="B164" s="39"/>
      <c r="C164" s="215" t="s">
        <v>193</v>
      </c>
      <c r="D164" s="215" t="s">
        <v>123</v>
      </c>
      <c r="E164" s="216" t="s">
        <v>194</v>
      </c>
      <c r="F164" s="217" t="s">
        <v>195</v>
      </c>
      <c r="G164" s="218" t="s">
        <v>196</v>
      </c>
      <c r="H164" s="219">
        <v>1</v>
      </c>
      <c r="I164" s="220"/>
      <c r="J164" s="221">
        <f>ROUND(I164*H164,2)</f>
        <v>0</v>
      </c>
      <c r="K164" s="217" t="s">
        <v>1</v>
      </c>
      <c r="L164" s="44"/>
      <c r="M164" s="222" t="s">
        <v>1</v>
      </c>
      <c r="N164" s="223" t="s">
        <v>40</v>
      </c>
      <c r="O164" s="91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6" t="s">
        <v>128</v>
      </c>
      <c r="AT164" s="226" t="s">
        <v>123</v>
      </c>
      <c r="AU164" s="226" t="s">
        <v>85</v>
      </c>
      <c r="AY164" s="17" t="s">
        <v>121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80</v>
      </c>
      <c r="BK164" s="227">
        <f>ROUND(I164*H164,2)</f>
        <v>0</v>
      </c>
      <c r="BL164" s="17" t="s">
        <v>128</v>
      </c>
      <c r="BM164" s="226" t="s">
        <v>197</v>
      </c>
    </row>
    <row r="165" s="2" customFormat="1" ht="24.15" customHeight="1">
      <c r="A165" s="38"/>
      <c r="B165" s="39"/>
      <c r="C165" s="215" t="s">
        <v>8</v>
      </c>
      <c r="D165" s="215" t="s">
        <v>123</v>
      </c>
      <c r="E165" s="216" t="s">
        <v>198</v>
      </c>
      <c r="F165" s="217" t="s">
        <v>199</v>
      </c>
      <c r="G165" s="218" t="s">
        <v>196</v>
      </c>
      <c r="H165" s="219">
        <v>1</v>
      </c>
      <c r="I165" s="220"/>
      <c r="J165" s="221">
        <f>ROUND(I165*H165,2)</f>
        <v>0</v>
      </c>
      <c r="K165" s="217" t="s">
        <v>1</v>
      </c>
      <c r="L165" s="44"/>
      <c r="M165" s="222" t="s">
        <v>1</v>
      </c>
      <c r="N165" s="223" t="s">
        <v>40</v>
      </c>
      <c r="O165" s="91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6" t="s">
        <v>128</v>
      </c>
      <c r="AT165" s="226" t="s">
        <v>123</v>
      </c>
      <c r="AU165" s="226" t="s">
        <v>85</v>
      </c>
      <c r="AY165" s="17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7" t="s">
        <v>80</v>
      </c>
      <c r="BK165" s="227">
        <f>ROUND(I165*H165,2)</f>
        <v>0</v>
      </c>
      <c r="BL165" s="17" t="s">
        <v>128</v>
      </c>
      <c r="BM165" s="226" t="s">
        <v>200</v>
      </c>
    </row>
    <row r="166" s="12" customFormat="1" ht="22.8" customHeight="1">
      <c r="A166" s="12"/>
      <c r="B166" s="199"/>
      <c r="C166" s="200"/>
      <c r="D166" s="201" t="s">
        <v>74</v>
      </c>
      <c r="E166" s="213" t="s">
        <v>85</v>
      </c>
      <c r="F166" s="213" t="s">
        <v>201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SUM(P167:P177)</f>
        <v>0</v>
      </c>
      <c r="Q166" s="207"/>
      <c r="R166" s="208">
        <f>SUM(R167:R177)</f>
        <v>13.757783129999998</v>
      </c>
      <c r="S166" s="207"/>
      <c r="T166" s="209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80</v>
      </c>
      <c r="AT166" s="211" t="s">
        <v>74</v>
      </c>
      <c r="AU166" s="211" t="s">
        <v>80</v>
      </c>
      <c r="AY166" s="210" t="s">
        <v>121</v>
      </c>
      <c r="BK166" s="212">
        <f>SUM(BK167:BK177)</f>
        <v>0</v>
      </c>
    </row>
    <row r="167" s="2" customFormat="1" ht="16.5" customHeight="1">
      <c r="A167" s="38"/>
      <c r="B167" s="39"/>
      <c r="C167" s="215" t="s">
        <v>202</v>
      </c>
      <c r="D167" s="215" t="s">
        <v>123</v>
      </c>
      <c r="E167" s="216" t="s">
        <v>203</v>
      </c>
      <c r="F167" s="217" t="s">
        <v>204</v>
      </c>
      <c r="G167" s="218" t="s">
        <v>141</v>
      </c>
      <c r="H167" s="219">
        <v>5.4989999999999997</v>
      </c>
      <c r="I167" s="220"/>
      <c r="J167" s="221">
        <f>ROUND(I167*H167,2)</f>
        <v>0</v>
      </c>
      <c r="K167" s="217" t="s">
        <v>127</v>
      </c>
      <c r="L167" s="44"/>
      <c r="M167" s="222" t="s">
        <v>1</v>
      </c>
      <c r="N167" s="223" t="s">
        <v>40</v>
      </c>
      <c r="O167" s="91"/>
      <c r="P167" s="224">
        <f>O167*H167</f>
        <v>0</v>
      </c>
      <c r="Q167" s="224">
        <v>2.5018699999999998</v>
      </c>
      <c r="R167" s="224">
        <f>Q167*H167</f>
        <v>13.757783129999998</v>
      </c>
      <c r="S167" s="224">
        <v>0</v>
      </c>
      <c r="T167" s="22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6" t="s">
        <v>128</v>
      </c>
      <c r="AT167" s="226" t="s">
        <v>123</v>
      </c>
      <c r="AU167" s="226" t="s">
        <v>85</v>
      </c>
      <c r="AY167" s="17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7" t="s">
        <v>80</v>
      </c>
      <c r="BK167" s="227">
        <f>ROUND(I167*H167,2)</f>
        <v>0</v>
      </c>
      <c r="BL167" s="17" t="s">
        <v>128</v>
      </c>
      <c r="BM167" s="226" t="s">
        <v>205</v>
      </c>
    </row>
    <row r="168" s="2" customFormat="1">
      <c r="A168" s="38"/>
      <c r="B168" s="39"/>
      <c r="C168" s="40"/>
      <c r="D168" s="228" t="s">
        <v>130</v>
      </c>
      <c r="E168" s="40"/>
      <c r="F168" s="229" t="s">
        <v>206</v>
      </c>
      <c r="G168" s="40"/>
      <c r="H168" s="40"/>
      <c r="I168" s="230"/>
      <c r="J168" s="40"/>
      <c r="K168" s="40"/>
      <c r="L168" s="44"/>
      <c r="M168" s="231"/>
      <c r="N168" s="232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85</v>
      </c>
    </row>
    <row r="169" s="13" customFormat="1">
      <c r="A169" s="13"/>
      <c r="B169" s="233"/>
      <c r="C169" s="234"/>
      <c r="D169" s="235" t="s">
        <v>132</v>
      </c>
      <c r="E169" s="236" t="s">
        <v>1</v>
      </c>
      <c r="F169" s="237" t="s">
        <v>207</v>
      </c>
      <c r="G169" s="234"/>
      <c r="H169" s="238">
        <v>0.16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132</v>
      </c>
      <c r="AU169" s="244" t="s">
        <v>85</v>
      </c>
      <c r="AV169" s="13" t="s">
        <v>85</v>
      </c>
      <c r="AW169" s="13" t="s">
        <v>32</v>
      </c>
      <c r="AX169" s="13" t="s">
        <v>75</v>
      </c>
      <c r="AY169" s="244" t="s">
        <v>121</v>
      </c>
    </row>
    <row r="170" s="13" customFormat="1">
      <c r="A170" s="13"/>
      <c r="B170" s="233"/>
      <c r="C170" s="234"/>
      <c r="D170" s="235" t="s">
        <v>132</v>
      </c>
      <c r="E170" s="236" t="s">
        <v>1</v>
      </c>
      <c r="F170" s="237" t="s">
        <v>208</v>
      </c>
      <c r="G170" s="234"/>
      <c r="H170" s="238">
        <v>0.10000000000000001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85</v>
      </c>
      <c r="AV170" s="13" t="s">
        <v>85</v>
      </c>
      <c r="AW170" s="13" t="s">
        <v>32</v>
      </c>
      <c r="AX170" s="13" t="s">
        <v>75</v>
      </c>
      <c r="AY170" s="244" t="s">
        <v>121</v>
      </c>
    </row>
    <row r="171" s="13" customFormat="1">
      <c r="A171" s="13"/>
      <c r="B171" s="233"/>
      <c r="C171" s="234"/>
      <c r="D171" s="235" t="s">
        <v>132</v>
      </c>
      <c r="E171" s="236" t="s">
        <v>1</v>
      </c>
      <c r="F171" s="237" t="s">
        <v>209</v>
      </c>
      <c r="G171" s="234"/>
      <c r="H171" s="238">
        <v>0.10000000000000001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132</v>
      </c>
      <c r="AU171" s="244" t="s">
        <v>85</v>
      </c>
      <c r="AV171" s="13" t="s">
        <v>85</v>
      </c>
      <c r="AW171" s="13" t="s">
        <v>32</v>
      </c>
      <c r="AX171" s="13" t="s">
        <v>75</v>
      </c>
      <c r="AY171" s="244" t="s">
        <v>121</v>
      </c>
    </row>
    <row r="172" s="13" customFormat="1">
      <c r="A172" s="13"/>
      <c r="B172" s="233"/>
      <c r="C172" s="234"/>
      <c r="D172" s="235" t="s">
        <v>132</v>
      </c>
      <c r="E172" s="236" t="s">
        <v>1</v>
      </c>
      <c r="F172" s="237" t="s">
        <v>210</v>
      </c>
      <c r="G172" s="234"/>
      <c r="H172" s="238">
        <v>0.32000000000000001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132</v>
      </c>
      <c r="AU172" s="244" t="s">
        <v>85</v>
      </c>
      <c r="AV172" s="13" t="s">
        <v>85</v>
      </c>
      <c r="AW172" s="13" t="s">
        <v>32</v>
      </c>
      <c r="AX172" s="13" t="s">
        <v>75</v>
      </c>
      <c r="AY172" s="244" t="s">
        <v>121</v>
      </c>
    </row>
    <row r="173" s="13" customFormat="1">
      <c r="A173" s="13"/>
      <c r="B173" s="233"/>
      <c r="C173" s="234"/>
      <c r="D173" s="235" t="s">
        <v>132</v>
      </c>
      <c r="E173" s="236" t="s">
        <v>1</v>
      </c>
      <c r="F173" s="237" t="s">
        <v>211</v>
      </c>
      <c r="G173" s="234"/>
      <c r="H173" s="238">
        <v>4.0800000000000001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132</v>
      </c>
      <c r="AU173" s="244" t="s">
        <v>85</v>
      </c>
      <c r="AV173" s="13" t="s">
        <v>85</v>
      </c>
      <c r="AW173" s="13" t="s">
        <v>32</v>
      </c>
      <c r="AX173" s="13" t="s">
        <v>75</v>
      </c>
      <c r="AY173" s="244" t="s">
        <v>121</v>
      </c>
    </row>
    <row r="174" s="13" customFormat="1">
      <c r="A174" s="13"/>
      <c r="B174" s="233"/>
      <c r="C174" s="234"/>
      <c r="D174" s="235" t="s">
        <v>132</v>
      </c>
      <c r="E174" s="236" t="s">
        <v>1</v>
      </c>
      <c r="F174" s="237" t="s">
        <v>154</v>
      </c>
      <c r="G174" s="234"/>
      <c r="H174" s="238">
        <v>0.099000000000000005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132</v>
      </c>
      <c r="AU174" s="244" t="s">
        <v>85</v>
      </c>
      <c r="AV174" s="13" t="s">
        <v>85</v>
      </c>
      <c r="AW174" s="13" t="s">
        <v>32</v>
      </c>
      <c r="AX174" s="13" t="s">
        <v>75</v>
      </c>
      <c r="AY174" s="244" t="s">
        <v>121</v>
      </c>
    </row>
    <row r="175" s="13" customFormat="1">
      <c r="A175" s="13"/>
      <c r="B175" s="233"/>
      <c r="C175" s="234"/>
      <c r="D175" s="235" t="s">
        <v>132</v>
      </c>
      <c r="E175" s="236" t="s">
        <v>1</v>
      </c>
      <c r="F175" s="237" t="s">
        <v>212</v>
      </c>
      <c r="G175" s="234"/>
      <c r="H175" s="238">
        <v>0.47999999999999998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132</v>
      </c>
      <c r="AU175" s="244" t="s">
        <v>85</v>
      </c>
      <c r="AV175" s="13" t="s">
        <v>85</v>
      </c>
      <c r="AW175" s="13" t="s">
        <v>32</v>
      </c>
      <c r="AX175" s="13" t="s">
        <v>75</v>
      </c>
      <c r="AY175" s="244" t="s">
        <v>121</v>
      </c>
    </row>
    <row r="176" s="13" customFormat="1">
      <c r="A176" s="13"/>
      <c r="B176" s="233"/>
      <c r="C176" s="234"/>
      <c r="D176" s="235" t="s">
        <v>132</v>
      </c>
      <c r="E176" s="236" t="s">
        <v>1</v>
      </c>
      <c r="F176" s="237" t="s">
        <v>213</v>
      </c>
      <c r="G176" s="234"/>
      <c r="H176" s="238">
        <v>0.16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132</v>
      </c>
      <c r="AU176" s="244" t="s">
        <v>85</v>
      </c>
      <c r="AV176" s="13" t="s">
        <v>85</v>
      </c>
      <c r="AW176" s="13" t="s">
        <v>32</v>
      </c>
      <c r="AX176" s="13" t="s">
        <v>75</v>
      </c>
      <c r="AY176" s="244" t="s">
        <v>121</v>
      </c>
    </row>
    <row r="177" s="14" customFormat="1">
      <c r="A177" s="14"/>
      <c r="B177" s="245"/>
      <c r="C177" s="246"/>
      <c r="D177" s="235" t="s">
        <v>132</v>
      </c>
      <c r="E177" s="247" t="s">
        <v>1</v>
      </c>
      <c r="F177" s="248" t="s">
        <v>158</v>
      </c>
      <c r="G177" s="246"/>
      <c r="H177" s="249">
        <v>5.4990000000000006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132</v>
      </c>
      <c r="AU177" s="255" t="s">
        <v>85</v>
      </c>
      <c r="AV177" s="14" t="s">
        <v>128</v>
      </c>
      <c r="AW177" s="14" t="s">
        <v>32</v>
      </c>
      <c r="AX177" s="14" t="s">
        <v>80</v>
      </c>
      <c r="AY177" s="255" t="s">
        <v>121</v>
      </c>
    </row>
    <row r="178" s="12" customFormat="1" ht="22.8" customHeight="1">
      <c r="A178" s="12"/>
      <c r="B178" s="199"/>
      <c r="C178" s="200"/>
      <c r="D178" s="201" t="s">
        <v>74</v>
      </c>
      <c r="E178" s="213" t="s">
        <v>138</v>
      </c>
      <c r="F178" s="213" t="s">
        <v>214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SUM(P179:P191)</f>
        <v>0</v>
      </c>
      <c r="Q178" s="207"/>
      <c r="R178" s="208">
        <f>SUM(R179:R191)</f>
        <v>7.6623899999999994</v>
      </c>
      <c r="S178" s="207"/>
      <c r="T178" s="209">
        <f>SUM(T179:T191)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80</v>
      </c>
      <c r="AT178" s="211" t="s">
        <v>74</v>
      </c>
      <c r="AU178" s="211" t="s">
        <v>80</v>
      </c>
      <c r="AY178" s="210" t="s">
        <v>121</v>
      </c>
      <c r="BK178" s="212">
        <f>SUM(BK179:BK191)</f>
        <v>0</v>
      </c>
    </row>
    <row r="179" s="2" customFormat="1" ht="24.15" customHeight="1">
      <c r="A179" s="38"/>
      <c r="B179" s="39"/>
      <c r="C179" s="215" t="s">
        <v>215</v>
      </c>
      <c r="D179" s="215" t="s">
        <v>123</v>
      </c>
      <c r="E179" s="216" t="s">
        <v>216</v>
      </c>
      <c r="F179" s="217" t="s">
        <v>217</v>
      </c>
      <c r="G179" s="218" t="s">
        <v>218</v>
      </c>
      <c r="H179" s="219">
        <v>21</v>
      </c>
      <c r="I179" s="220"/>
      <c r="J179" s="221">
        <f>ROUND(I179*H179,2)</f>
        <v>0</v>
      </c>
      <c r="K179" s="217" t="s">
        <v>127</v>
      </c>
      <c r="L179" s="44"/>
      <c r="M179" s="222" t="s">
        <v>1</v>
      </c>
      <c r="N179" s="223" t="s">
        <v>40</v>
      </c>
      <c r="O179" s="91"/>
      <c r="P179" s="224">
        <f>O179*H179</f>
        <v>0</v>
      </c>
      <c r="Q179" s="224">
        <v>0.17488999999999999</v>
      </c>
      <c r="R179" s="224">
        <f>Q179*H179</f>
        <v>3.6726899999999998</v>
      </c>
      <c r="S179" s="224">
        <v>0</v>
      </c>
      <c r="T179" s="22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6" t="s">
        <v>128</v>
      </c>
      <c r="AT179" s="226" t="s">
        <v>123</v>
      </c>
      <c r="AU179" s="226" t="s">
        <v>85</v>
      </c>
      <c r="AY179" s="17" t="s">
        <v>121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7" t="s">
        <v>80</v>
      </c>
      <c r="BK179" s="227">
        <f>ROUND(I179*H179,2)</f>
        <v>0</v>
      </c>
      <c r="BL179" s="17" t="s">
        <v>128</v>
      </c>
      <c r="BM179" s="226" t="s">
        <v>219</v>
      </c>
    </row>
    <row r="180" s="2" customFormat="1">
      <c r="A180" s="38"/>
      <c r="B180" s="39"/>
      <c r="C180" s="40"/>
      <c r="D180" s="228" t="s">
        <v>130</v>
      </c>
      <c r="E180" s="40"/>
      <c r="F180" s="229" t="s">
        <v>220</v>
      </c>
      <c r="G180" s="40"/>
      <c r="H180" s="40"/>
      <c r="I180" s="230"/>
      <c r="J180" s="40"/>
      <c r="K180" s="40"/>
      <c r="L180" s="44"/>
      <c r="M180" s="231"/>
      <c r="N180" s="232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130</v>
      </c>
      <c r="AU180" s="17" t="s">
        <v>85</v>
      </c>
    </row>
    <row r="181" s="13" customFormat="1">
      <c r="A181" s="13"/>
      <c r="B181" s="233"/>
      <c r="C181" s="234"/>
      <c r="D181" s="235" t="s">
        <v>132</v>
      </c>
      <c r="E181" s="236" t="s">
        <v>1</v>
      </c>
      <c r="F181" s="237" t="s">
        <v>221</v>
      </c>
      <c r="G181" s="234"/>
      <c r="H181" s="238">
        <v>21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132</v>
      </c>
      <c r="AU181" s="244" t="s">
        <v>85</v>
      </c>
      <c r="AV181" s="13" t="s">
        <v>85</v>
      </c>
      <c r="AW181" s="13" t="s">
        <v>32</v>
      </c>
      <c r="AX181" s="13" t="s">
        <v>80</v>
      </c>
      <c r="AY181" s="244" t="s">
        <v>121</v>
      </c>
    </row>
    <row r="182" s="2" customFormat="1" ht="24.15" customHeight="1">
      <c r="A182" s="38"/>
      <c r="B182" s="39"/>
      <c r="C182" s="256" t="s">
        <v>222</v>
      </c>
      <c r="D182" s="256" t="s">
        <v>184</v>
      </c>
      <c r="E182" s="257" t="s">
        <v>223</v>
      </c>
      <c r="F182" s="258" t="s">
        <v>224</v>
      </c>
      <c r="G182" s="259" t="s">
        <v>218</v>
      </c>
      <c r="H182" s="260">
        <v>21</v>
      </c>
      <c r="I182" s="261"/>
      <c r="J182" s="262">
        <f>ROUND(I182*H182,2)</f>
        <v>0</v>
      </c>
      <c r="K182" s="258" t="s">
        <v>127</v>
      </c>
      <c r="L182" s="263"/>
      <c r="M182" s="264" t="s">
        <v>1</v>
      </c>
      <c r="N182" s="265" t="s">
        <v>40</v>
      </c>
      <c r="O182" s="91"/>
      <c r="P182" s="224">
        <f>O182*H182</f>
        <v>0</v>
      </c>
      <c r="Q182" s="224">
        <v>0.0038999999999999998</v>
      </c>
      <c r="R182" s="224">
        <f>Q182*H182</f>
        <v>0.081900000000000001</v>
      </c>
      <c r="S182" s="224">
        <v>0</v>
      </c>
      <c r="T182" s="22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6" t="s">
        <v>177</v>
      </c>
      <c r="AT182" s="226" t="s">
        <v>184</v>
      </c>
      <c r="AU182" s="226" t="s">
        <v>85</v>
      </c>
      <c r="AY182" s="17" t="s">
        <v>121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7" t="s">
        <v>80</v>
      </c>
      <c r="BK182" s="227">
        <f>ROUND(I182*H182,2)</f>
        <v>0</v>
      </c>
      <c r="BL182" s="17" t="s">
        <v>128</v>
      </c>
      <c r="BM182" s="226" t="s">
        <v>225</v>
      </c>
    </row>
    <row r="183" s="2" customFormat="1" ht="24.15" customHeight="1">
      <c r="A183" s="38"/>
      <c r="B183" s="39"/>
      <c r="C183" s="215" t="s">
        <v>226</v>
      </c>
      <c r="D183" s="215" t="s">
        <v>123</v>
      </c>
      <c r="E183" s="216" t="s">
        <v>227</v>
      </c>
      <c r="F183" s="217" t="s">
        <v>228</v>
      </c>
      <c r="G183" s="218" t="s">
        <v>218</v>
      </c>
      <c r="H183" s="219">
        <v>20</v>
      </c>
      <c r="I183" s="220"/>
      <c r="J183" s="221">
        <f>ROUND(I183*H183,2)</f>
        <v>0</v>
      </c>
      <c r="K183" s="217" t="s">
        <v>127</v>
      </c>
      <c r="L183" s="44"/>
      <c r="M183" s="222" t="s">
        <v>1</v>
      </c>
      <c r="N183" s="223" t="s">
        <v>40</v>
      </c>
      <c r="O183" s="91"/>
      <c r="P183" s="224">
        <f>O183*H183</f>
        <v>0</v>
      </c>
      <c r="Q183" s="224">
        <v>0.0011999999999999999</v>
      </c>
      <c r="R183" s="224">
        <f>Q183*H183</f>
        <v>0.023999999999999997</v>
      </c>
      <c r="S183" s="224">
        <v>0</v>
      </c>
      <c r="T183" s="22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6" t="s">
        <v>128</v>
      </c>
      <c r="AT183" s="226" t="s">
        <v>123</v>
      </c>
      <c r="AU183" s="226" t="s">
        <v>85</v>
      </c>
      <c r="AY183" s="17" t="s">
        <v>121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7" t="s">
        <v>80</v>
      </c>
      <c r="BK183" s="227">
        <f>ROUND(I183*H183,2)</f>
        <v>0</v>
      </c>
      <c r="BL183" s="17" t="s">
        <v>128</v>
      </c>
      <c r="BM183" s="226" t="s">
        <v>229</v>
      </c>
    </row>
    <row r="184" s="2" customFormat="1">
      <c r="A184" s="38"/>
      <c r="B184" s="39"/>
      <c r="C184" s="40"/>
      <c r="D184" s="228" t="s">
        <v>130</v>
      </c>
      <c r="E184" s="40"/>
      <c r="F184" s="229" t="s">
        <v>230</v>
      </c>
      <c r="G184" s="40"/>
      <c r="H184" s="40"/>
      <c r="I184" s="230"/>
      <c r="J184" s="40"/>
      <c r="K184" s="40"/>
      <c r="L184" s="44"/>
      <c r="M184" s="231"/>
      <c r="N184" s="23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85</v>
      </c>
    </row>
    <row r="185" s="13" customFormat="1">
      <c r="A185" s="13"/>
      <c r="B185" s="233"/>
      <c r="C185" s="234"/>
      <c r="D185" s="235" t="s">
        <v>132</v>
      </c>
      <c r="E185" s="236" t="s">
        <v>1</v>
      </c>
      <c r="F185" s="237" t="s">
        <v>231</v>
      </c>
      <c r="G185" s="234"/>
      <c r="H185" s="238">
        <v>20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132</v>
      </c>
      <c r="AU185" s="244" t="s">
        <v>85</v>
      </c>
      <c r="AV185" s="13" t="s">
        <v>85</v>
      </c>
      <c r="AW185" s="13" t="s">
        <v>32</v>
      </c>
      <c r="AX185" s="13" t="s">
        <v>80</v>
      </c>
      <c r="AY185" s="244" t="s">
        <v>121</v>
      </c>
    </row>
    <row r="186" s="2" customFormat="1" ht="16.5" customHeight="1">
      <c r="A186" s="38"/>
      <c r="B186" s="39"/>
      <c r="C186" s="256" t="s">
        <v>232</v>
      </c>
      <c r="D186" s="256" t="s">
        <v>184</v>
      </c>
      <c r="E186" s="257" t="s">
        <v>233</v>
      </c>
      <c r="F186" s="258" t="s">
        <v>234</v>
      </c>
      <c r="G186" s="259" t="s">
        <v>218</v>
      </c>
      <c r="H186" s="260">
        <v>20</v>
      </c>
      <c r="I186" s="261"/>
      <c r="J186" s="262">
        <f>ROUND(I186*H186,2)</f>
        <v>0</v>
      </c>
      <c r="K186" s="258" t="s">
        <v>1</v>
      </c>
      <c r="L186" s="263"/>
      <c r="M186" s="264" t="s">
        <v>1</v>
      </c>
      <c r="N186" s="265" t="s">
        <v>40</v>
      </c>
      <c r="O186" s="91"/>
      <c r="P186" s="224">
        <f>O186*H186</f>
        <v>0</v>
      </c>
      <c r="Q186" s="224">
        <v>0.096000000000000002</v>
      </c>
      <c r="R186" s="224">
        <f>Q186*H186</f>
        <v>1.9199999999999999</v>
      </c>
      <c r="S186" s="224">
        <v>0</v>
      </c>
      <c r="T186" s="22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6" t="s">
        <v>177</v>
      </c>
      <c r="AT186" s="226" t="s">
        <v>184</v>
      </c>
      <c r="AU186" s="226" t="s">
        <v>85</v>
      </c>
      <c r="AY186" s="17" t="s">
        <v>121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7" t="s">
        <v>80</v>
      </c>
      <c r="BK186" s="227">
        <f>ROUND(I186*H186,2)</f>
        <v>0</v>
      </c>
      <c r="BL186" s="17" t="s">
        <v>128</v>
      </c>
      <c r="BM186" s="226" t="s">
        <v>235</v>
      </c>
    </row>
    <row r="187" s="2" customFormat="1" ht="21.75" customHeight="1">
      <c r="A187" s="38"/>
      <c r="B187" s="39"/>
      <c r="C187" s="215" t="s">
        <v>236</v>
      </c>
      <c r="D187" s="215" t="s">
        <v>123</v>
      </c>
      <c r="E187" s="216" t="s">
        <v>237</v>
      </c>
      <c r="F187" s="217" t="s">
        <v>238</v>
      </c>
      <c r="G187" s="218" t="s">
        <v>239</v>
      </c>
      <c r="H187" s="219">
        <v>54.549999999999997</v>
      </c>
      <c r="I187" s="220"/>
      <c r="J187" s="221">
        <f>ROUND(I187*H187,2)</f>
        <v>0</v>
      </c>
      <c r="K187" s="217" t="s">
        <v>127</v>
      </c>
      <c r="L187" s="44"/>
      <c r="M187" s="222" t="s">
        <v>1</v>
      </c>
      <c r="N187" s="223" t="s">
        <v>40</v>
      </c>
      <c r="O187" s="91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6" t="s">
        <v>128</v>
      </c>
      <c r="AT187" s="226" t="s">
        <v>123</v>
      </c>
      <c r="AU187" s="226" t="s">
        <v>85</v>
      </c>
      <c r="AY187" s="17" t="s">
        <v>121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7" t="s">
        <v>80</v>
      </c>
      <c r="BK187" s="227">
        <f>ROUND(I187*H187,2)</f>
        <v>0</v>
      </c>
      <c r="BL187" s="17" t="s">
        <v>128</v>
      </c>
      <c r="BM187" s="226" t="s">
        <v>240</v>
      </c>
    </row>
    <row r="188" s="2" customFormat="1">
      <c r="A188" s="38"/>
      <c r="B188" s="39"/>
      <c r="C188" s="40"/>
      <c r="D188" s="228" t="s">
        <v>130</v>
      </c>
      <c r="E188" s="40"/>
      <c r="F188" s="229" t="s">
        <v>241</v>
      </c>
      <c r="G188" s="40"/>
      <c r="H188" s="40"/>
      <c r="I188" s="230"/>
      <c r="J188" s="40"/>
      <c r="K188" s="40"/>
      <c r="L188" s="44"/>
      <c r="M188" s="231"/>
      <c r="N188" s="23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85</v>
      </c>
    </row>
    <row r="189" s="13" customFormat="1">
      <c r="A189" s="13"/>
      <c r="B189" s="233"/>
      <c r="C189" s="234"/>
      <c r="D189" s="235" t="s">
        <v>132</v>
      </c>
      <c r="E189" s="236" t="s">
        <v>1</v>
      </c>
      <c r="F189" s="237" t="s">
        <v>242</v>
      </c>
      <c r="G189" s="234"/>
      <c r="H189" s="238">
        <v>54.549999999999997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132</v>
      </c>
      <c r="AU189" s="244" t="s">
        <v>85</v>
      </c>
      <c r="AV189" s="13" t="s">
        <v>85</v>
      </c>
      <c r="AW189" s="13" t="s">
        <v>32</v>
      </c>
      <c r="AX189" s="13" t="s">
        <v>80</v>
      </c>
      <c r="AY189" s="244" t="s">
        <v>121</v>
      </c>
    </row>
    <row r="190" s="2" customFormat="1" ht="24.15" customHeight="1">
      <c r="A190" s="38"/>
      <c r="B190" s="39"/>
      <c r="C190" s="256" t="s">
        <v>243</v>
      </c>
      <c r="D190" s="256" t="s">
        <v>184</v>
      </c>
      <c r="E190" s="257" t="s">
        <v>244</v>
      </c>
      <c r="F190" s="258" t="s">
        <v>245</v>
      </c>
      <c r="G190" s="259" t="s">
        <v>126</v>
      </c>
      <c r="H190" s="260">
        <v>163.65000000000001</v>
      </c>
      <c r="I190" s="261"/>
      <c r="J190" s="262">
        <f>ROUND(I190*H190,2)</f>
        <v>0</v>
      </c>
      <c r="K190" s="258" t="s">
        <v>1</v>
      </c>
      <c r="L190" s="263"/>
      <c r="M190" s="264" t="s">
        <v>1</v>
      </c>
      <c r="N190" s="265" t="s">
        <v>40</v>
      </c>
      <c r="O190" s="91"/>
      <c r="P190" s="224">
        <f>O190*H190</f>
        <v>0</v>
      </c>
      <c r="Q190" s="224">
        <v>0.012</v>
      </c>
      <c r="R190" s="224">
        <f>Q190*H190</f>
        <v>1.9638000000000002</v>
      </c>
      <c r="S190" s="224">
        <v>0</v>
      </c>
      <c r="T190" s="22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6" t="s">
        <v>177</v>
      </c>
      <c r="AT190" s="226" t="s">
        <v>184</v>
      </c>
      <c r="AU190" s="226" t="s">
        <v>85</v>
      </c>
      <c r="AY190" s="17" t="s">
        <v>121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7" t="s">
        <v>80</v>
      </c>
      <c r="BK190" s="227">
        <f>ROUND(I190*H190,2)</f>
        <v>0</v>
      </c>
      <c r="BL190" s="17" t="s">
        <v>128</v>
      </c>
      <c r="BM190" s="226" t="s">
        <v>246</v>
      </c>
    </row>
    <row r="191" s="13" customFormat="1">
      <c r="A191" s="13"/>
      <c r="B191" s="233"/>
      <c r="C191" s="234"/>
      <c r="D191" s="235" t="s">
        <v>132</v>
      </c>
      <c r="E191" s="236" t="s">
        <v>1</v>
      </c>
      <c r="F191" s="237" t="s">
        <v>247</v>
      </c>
      <c r="G191" s="234"/>
      <c r="H191" s="238">
        <v>163.65000000000001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132</v>
      </c>
      <c r="AU191" s="244" t="s">
        <v>85</v>
      </c>
      <c r="AV191" s="13" t="s">
        <v>85</v>
      </c>
      <c r="AW191" s="13" t="s">
        <v>32</v>
      </c>
      <c r="AX191" s="13" t="s">
        <v>80</v>
      </c>
      <c r="AY191" s="244" t="s">
        <v>121</v>
      </c>
    </row>
    <row r="192" s="12" customFormat="1" ht="22.8" customHeight="1">
      <c r="A192" s="12"/>
      <c r="B192" s="199"/>
      <c r="C192" s="200"/>
      <c r="D192" s="201" t="s">
        <v>74</v>
      </c>
      <c r="E192" s="213" t="s">
        <v>159</v>
      </c>
      <c r="F192" s="213" t="s">
        <v>248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SUM(P193:P200)</f>
        <v>0</v>
      </c>
      <c r="Q192" s="207"/>
      <c r="R192" s="208">
        <f>SUM(R193:R200)</f>
        <v>100.413</v>
      </c>
      <c r="S192" s="207"/>
      <c r="T192" s="209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80</v>
      </c>
      <c r="AT192" s="211" t="s">
        <v>74</v>
      </c>
      <c r="AU192" s="211" t="s">
        <v>80</v>
      </c>
      <c r="AY192" s="210" t="s">
        <v>121</v>
      </c>
      <c r="BK192" s="212">
        <f>SUM(BK193:BK200)</f>
        <v>0</v>
      </c>
    </row>
    <row r="193" s="2" customFormat="1" ht="24.15" customHeight="1">
      <c r="A193" s="38"/>
      <c r="B193" s="39"/>
      <c r="C193" s="215" t="s">
        <v>249</v>
      </c>
      <c r="D193" s="215" t="s">
        <v>123</v>
      </c>
      <c r="E193" s="216" t="s">
        <v>250</v>
      </c>
      <c r="F193" s="217" t="s">
        <v>251</v>
      </c>
      <c r="G193" s="218" t="s">
        <v>126</v>
      </c>
      <c r="H193" s="219">
        <v>270</v>
      </c>
      <c r="I193" s="220"/>
      <c r="J193" s="221">
        <f>ROUND(I193*H193,2)</f>
        <v>0</v>
      </c>
      <c r="K193" s="217" t="s">
        <v>127</v>
      </c>
      <c r="L193" s="44"/>
      <c r="M193" s="222" t="s">
        <v>1</v>
      </c>
      <c r="N193" s="223" t="s">
        <v>40</v>
      </c>
      <c r="O193" s="91"/>
      <c r="P193" s="224">
        <f>O193*H193</f>
        <v>0</v>
      </c>
      <c r="Q193" s="224">
        <v>0.37190000000000001</v>
      </c>
      <c r="R193" s="224">
        <f>Q193*H193</f>
        <v>100.413</v>
      </c>
      <c r="S193" s="224">
        <v>0</v>
      </c>
      <c r="T193" s="22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6" t="s">
        <v>128</v>
      </c>
      <c r="AT193" s="226" t="s">
        <v>123</v>
      </c>
      <c r="AU193" s="226" t="s">
        <v>85</v>
      </c>
      <c r="AY193" s="17" t="s">
        <v>121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7" t="s">
        <v>80</v>
      </c>
      <c r="BK193" s="227">
        <f>ROUND(I193*H193,2)</f>
        <v>0</v>
      </c>
      <c r="BL193" s="17" t="s">
        <v>128</v>
      </c>
      <c r="BM193" s="226" t="s">
        <v>252</v>
      </c>
    </row>
    <row r="194" s="2" customFormat="1">
      <c r="A194" s="38"/>
      <c r="B194" s="39"/>
      <c r="C194" s="40"/>
      <c r="D194" s="228" t="s">
        <v>130</v>
      </c>
      <c r="E194" s="40"/>
      <c r="F194" s="229" t="s">
        <v>253</v>
      </c>
      <c r="G194" s="40"/>
      <c r="H194" s="40"/>
      <c r="I194" s="230"/>
      <c r="J194" s="40"/>
      <c r="K194" s="40"/>
      <c r="L194" s="44"/>
      <c r="M194" s="231"/>
      <c r="N194" s="232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85</v>
      </c>
    </row>
    <row r="195" s="2" customFormat="1" ht="24.15" customHeight="1">
      <c r="A195" s="38"/>
      <c r="B195" s="39"/>
      <c r="C195" s="215" t="s">
        <v>7</v>
      </c>
      <c r="D195" s="215" t="s">
        <v>123</v>
      </c>
      <c r="E195" s="216" t="s">
        <v>254</v>
      </c>
      <c r="F195" s="217" t="s">
        <v>255</v>
      </c>
      <c r="G195" s="218" t="s">
        <v>218</v>
      </c>
      <c r="H195" s="219">
        <v>92</v>
      </c>
      <c r="I195" s="220"/>
      <c r="J195" s="221">
        <f>ROUND(I195*H195,2)</f>
        <v>0</v>
      </c>
      <c r="K195" s="217" t="s">
        <v>1</v>
      </c>
      <c r="L195" s="44"/>
      <c r="M195" s="222" t="s">
        <v>1</v>
      </c>
      <c r="N195" s="223" t="s">
        <v>40</v>
      </c>
      <c r="O195" s="91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6" t="s">
        <v>128</v>
      </c>
      <c r="AT195" s="226" t="s">
        <v>123</v>
      </c>
      <c r="AU195" s="226" t="s">
        <v>85</v>
      </c>
      <c r="AY195" s="17" t="s">
        <v>121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7" t="s">
        <v>80</v>
      </c>
      <c r="BK195" s="227">
        <f>ROUND(I195*H195,2)</f>
        <v>0</v>
      </c>
      <c r="BL195" s="17" t="s">
        <v>128</v>
      </c>
      <c r="BM195" s="226" t="s">
        <v>256</v>
      </c>
    </row>
    <row r="196" s="2" customFormat="1">
      <c r="A196" s="38"/>
      <c r="B196" s="39"/>
      <c r="C196" s="40"/>
      <c r="D196" s="235" t="s">
        <v>257</v>
      </c>
      <c r="E196" s="40"/>
      <c r="F196" s="276" t="s">
        <v>258</v>
      </c>
      <c r="G196" s="40"/>
      <c r="H196" s="40"/>
      <c r="I196" s="230"/>
      <c r="J196" s="40"/>
      <c r="K196" s="40"/>
      <c r="L196" s="44"/>
      <c r="M196" s="231"/>
      <c r="N196" s="232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257</v>
      </c>
      <c r="AU196" s="17" t="s">
        <v>85</v>
      </c>
    </row>
    <row r="197" s="2" customFormat="1" ht="24.15" customHeight="1">
      <c r="A197" s="38"/>
      <c r="B197" s="39"/>
      <c r="C197" s="215" t="s">
        <v>259</v>
      </c>
      <c r="D197" s="215" t="s">
        <v>123</v>
      </c>
      <c r="E197" s="216" t="s">
        <v>260</v>
      </c>
      <c r="F197" s="217" t="s">
        <v>261</v>
      </c>
      <c r="G197" s="218" t="s">
        <v>218</v>
      </c>
      <c r="H197" s="219">
        <v>10</v>
      </c>
      <c r="I197" s="220"/>
      <c r="J197" s="221">
        <f>ROUND(I197*H197,2)</f>
        <v>0</v>
      </c>
      <c r="K197" s="217" t="s">
        <v>1</v>
      </c>
      <c r="L197" s="44"/>
      <c r="M197" s="222" t="s">
        <v>1</v>
      </c>
      <c r="N197" s="223" t="s">
        <v>40</v>
      </c>
      <c r="O197" s="91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6" t="s">
        <v>128</v>
      </c>
      <c r="AT197" s="226" t="s">
        <v>123</v>
      </c>
      <c r="AU197" s="226" t="s">
        <v>85</v>
      </c>
      <c r="AY197" s="17" t="s">
        <v>121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7" t="s">
        <v>80</v>
      </c>
      <c r="BK197" s="227">
        <f>ROUND(I197*H197,2)</f>
        <v>0</v>
      </c>
      <c r="BL197" s="17" t="s">
        <v>128</v>
      </c>
      <c r="BM197" s="226" t="s">
        <v>262</v>
      </c>
    </row>
    <row r="198" s="2" customFormat="1">
      <c r="A198" s="38"/>
      <c r="B198" s="39"/>
      <c r="C198" s="40"/>
      <c r="D198" s="235" t="s">
        <v>257</v>
      </c>
      <c r="E198" s="40"/>
      <c r="F198" s="276" t="s">
        <v>258</v>
      </c>
      <c r="G198" s="40"/>
      <c r="H198" s="40"/>
      <c r="I198" s="230"/>
      <c r="J198" s="40"/>
      <c r="K198" s="40"/>
      <c r="L198" s="44"/>
      <c r="M198" s="231"/>
      <c r="N198" s="232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257</v>
      </c>
      <c r="AU198" s="17" t="s">
        <v>85</v>
      </c>
    </row>
    <row r="199" s="2" customFormat="1" ht="24.15" customHeight="1">
      <c r="A199" s="38"/>
      <c r="B199" s="39"/>
      <c r="C199" s="215" t="s">
        <v>263</v>
      </c>
      <c r="D199" s="215" t="s">
        <v>123</v>
      </c>
      <c r="E199" s="216" t="s">
        <v>264</v>
      </c>
      <c r="F199" s="217" t="s">
        <v>265</v>
      </c>
      <c r="G199" s="218" t="s">
        <v>218</v>
      </c>
      <c r="H199" s="219">
        <v>20</v>
      </c>
      <c r="I199" s="220"/>
      <c r="J199" s="221">
        <f>ROUND(I199*H199,2)</f>
        <v>0</v>
      </c>
      <c r="K199" s="217" t="s">
        <v>1</v>
      </c>
      <c r="L199" s="44"/>
      <c r="M199" s="222" t="s">
        <v>1</v>
      </c>
      <c r="N199" s="223" t="s">
        <v>40</v>
      </c>
      <c r="O199" s="91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6" t="s">
        <v>128</v>
      </c>
      <c r="AT199" s="226" t="s">
        <v>123</v>
      </c>
      <c r="AU199" s="226" t="s">
        <v>85</v>
      </c>
      <c r="AY199" s="17" t="s">
        <v>121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7" t="s">
        <v>80</v>
      </c>
      <c r="BK199" s="227">
        <f>ROUND(I199*H199,2)</f>
        <v>0</v>
      </c>
      <c r="BL199" s="17" t="s">
        <v>128</v>
      </c>
      <c r="BM199" s="226" t="s">
        <v>266</v>
      </c>
    </row>
    <row r="200" s="2" customFormat="1" ht="24.15" customHeight="1">
      <c r="A200" s="38"/>
      <c r="B200" s="39"/>
      <c r="C200" s="215" t="s">
        <v>267</v>
      </c>
      <c r="D200" s="215" t="s">
        <v>123</v>
      </c>
      <c r="E200" s="216" t="s">
        <v>268</v>
      </c>
      <c r="F200" s="217" t="s">
        <v>269</v>
      </c>
      <c r="G200" s="218" t="s">
        <v>218</v>
      </c>
      <c r="H200" s="219">
        <v>2</v>
      </c>
      <c r="I200" s="220"/>
      <c r="J200" s="221">
        <f>ROUND(I200*H200,2)</f>
        <v>0</v>
      </c>
      <c r="K200" s="217" t="s">
        <v>1</v>
      </c>
      <c r="L200" s="44"/>
      <c r="M200" s="222" t="s">
        <v>1</v>
      </c>
      <c r="N200" s="223" t="s">
        <v>40</v>
      </c>
      <c r="O200" s="91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6" t="s">
        <v>128</v>
      </c>
      <c r="AT200" s="226" t="s">
        <v>123</v>
      </c>
      <c r="AU200" s="226" t="s">
        <v>85</v>
      </c>
      <c r="AY200" s="17" t="s">
        <v>121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7" t="s">
        <v>80</v>
      </c>
      <c r="BK200" s="227">
        <f>ROUND(I200*H200,2)</f>
        <v>0</v>
      </c>
      <c r="BL200" s="17" t="s">
        <v>128</v>
      </c>
      <c r="BM200" s="226" t="s">
        <v>270</v>
      </c>
    </row>
    <row r="201" s="12" customFormat="1" ht="22.8" customHeight="1">
      <c r="A201" s="12"/>
      <c r="B201" s="199"/>
      <c r="C201" s="200"/>
      <c r="D201" s="201" t="s">
        <v>74</v>
      </c>
      <c r="E201" s="213" t="s">
        <v>183</v>
      </c>
      <c r="F201" s="213" t="s">
        <v>271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SUM(P202:P244)</f>
        <v>0</v>
      </c>
      <c r="Q201" s="207"/>
      <c r="R201" s="208">
        <f>SUM(R202:R244)</f>
        <v>0.030600000000000002</v>
      </c>
      <c r="S201" s="207"/>
      <c r="T201" s="209">
        <f>SUM(T202:T244)</f>
        <v>3.2729999999999997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80</v>
      </c>
      <c r="AT201" s="211" t="s">
        <v>74</v>
      </c>
      <c r="AU201" s="211" t="s">
        <v>80</v>
      </c>
      <c r="AY201" s="210" t="s">
        <v>121</v>
      </c>
      <c r="BK201" s="212">
        <f>SUM(BK202:BK244)</f>
        <v>0</v>
      </c>
    </row>
    <row r="202" s="2" customFormat="1" ht="24.15" customHeight="1">
      <c r="A202" s="38"/>
      <c r="B202" s="39"/>
      <c r="C202" s="215" t="s">
        <v>272</v>
      </c>
      <c r="D202" s="215" t="s">
        <v>123</v>
      </c>
      <c r="E202" s="216" t="s">
        <v>273</v>
      </c>
      <c r="F202" s="217" t="s">
        <v>274</v>
      </c>
      <c r="G202" s="218" t="s">
        <v>218</v>
      </c>
      <c r="H202" s="219">
        <v>2</v>
      </c>
      <c r="I202" s="220"/>
      <c r="J202" s="221">
        <f>ROUND(I202*H202,2)</f>
        <v>0</v>
      </c>
      <c r="K202" s="217" t="s">
        <v>127</v>
      </c>
      <c r="L202" s="44"/>
      <c r="M202" s="222" t="s">
        <v>1</v>
      </c>
      <c r="N202" s="223" t="s">
        <v>40</v>
      </c>
      <c r="O202" s="91"/>
      <c r="P202" s="224">
        <f>O202*H202</f>
        <v>0</v>
      </c>
      <c r="Q202" s="224">
        <v>0.00080000000000000004</v>
      </c>
      <c r="R202" s="224">
        <f>Q202*H202</f>
        <v>0.0016000000000000001</v>
      </c>
      <c r="S202" s="224">
        <v>0</v>
      </c>
      <c r="T202" s="22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6" t="s">
        <v>128</v>
      </c>
      <c r="AT202" s="226" t="s">
        <v>123</v>
      </c>
      <c r="AU202" s="226" t="s">
        <v>85</v>
      </c>
      <c r="AY202" s="17" t="s">
        <v>121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7" t="s">
        <v>80</v>
      </c>
      <c r="BK202" s="227">
        <f>ROUND(I202*H202,2)</f>
        <v>0</v>
      </c>
      <c r="BL202" s="17" t="s">
        <v>128</v>
      </c>
      <c r="BM202" s="226" t="s">
        <v>275</v>
      </c>
    </row>
    <row r="203" s="2" customFormat="1">
      <c r="A203" s="38"/>
      <c r="B203" s="39"/>
      <c r="C203" s="40"/>
      <c r="D203" s="228" t="s">
        <v>130</v>
      </c>
      <c r="E203" s="40"/>
      <c r="F203" s="229" t="s">
        <v>276</v>
      </c>
      <c r="G203" s="40"/>
      <c r="H203" s="40"/>
      <c r="I203" s="230"/>
      <c r="J203" s="40"/>
      <c r="K203" s="40"/>
      <c r="L203" s="44"/>
      <c r="M203" s="231"/>
      <c r="N203" s="23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130</v>
      </c>
      <c r="AU203" s="17" t="s">
        <v>85</v>
      </c>
    </row>
    <row r="204" s="13" customFormat="1">
      <c r="A204" s="13"/>
      <c r="B204" s="233"/>
      <c r="C204" s="234"/>
      <c r="D204" s="235" t="s">
        <v>132</v>
      </c>
      <c r="E204" s="236" t="s">
        <v>1</v>
      </c>
      <c r="F204" s="237" t="s">
        <v>277</v>
      </c>
      <c r="G204" s="234"/>
      <c r="H204" s="238">
        <v>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132</v>
      </c>
      <c r="AU204" s="244" t="s">
        <v>85</v>
      </c>
      <c r="AV204" s="13" t="s">
        <v>85</v>
      </c>
      <c r="AW204" s="13" t="s">
        <v>32</v>
      </c>
      <c r="AX204" s="13" t="s">
        <v>80</v>
      </c>
      <c r="AY204" s="244" t="s">
        <v>121</v>
      </c>
    </row>
    <row r="205" s="2" customFormat="1" ht="16.5" customHeight="1">
      <c r="A205" s="38"/>
      <c r="B205" s="39"/>
      <c r="C205" s="256" t="s">
        <v>278</v>
      </c>
      <c r="D205" s="256" t="s">
        <v>184</v>
      </c>
      <c r="E205" s="257" t="s">
        <v>279</v>
      </c>
      <c r="F205" s="258" t="s">
        <v>280</v>
      </c>
      <c r="G205" s="259" t="s">
        <v>218</v>
      </c>
      <c r="H205" s="260">
        <v>2</v>
      </c>
      <c r="I205" s="261"/>
      <c r="J205" s="262">
        <f>ROUND(I205*H205,2)</f>
        <v>0</v>
      </c>
      <c r="K205" s="258" t="s">
        <v>1</v>
      </c>
      <c r="L205" s="263"/>
      <c r="M205" s="264" t="s">
        <v>1</v>
      </c>
      <c r="N205" s="265" t="s">
        <v>40</v>
      </c>
      <c r="O205" s="91"/>
      <c r="P205" s="224">
        <f>O205*H205</f>
        <v>0</v>
      </c>
      <c r="Q205" s="224">
        <v>0.014500000000000001</v>
      </c>
      <c r="R205" s="224">
        <f>Q205*H205</f>
        <v>0.029000000000000001</v>
      </c>
      <c r="S205" s="224">
        <v>0</v>
      </c>
      <c r="T205" s="22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6" t="s">
        <v>177</v>
      </c>
      <c r="AT205" s="226" t="s">
        <v>184</v>
      </c>
      <c r="AU205" s="226" t="s">
        <v>85</v>
      </c>
      <c r="AY205" s="17" t="s">
        <v>121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7" t="s">
        <v>80</v>
      </c>
      <c r="BK205" s="227">
        <f>ROUND(I205*H205,2)</f>
        <v>0</v>
      </c>
      <c r="BL205" s="17" t="s">
        <v>128</v>
      </c>
      <c r="BM205" s="226" t="s">
        <v>281</v>
      </c>
    </row>
    <row r="206" s="2" customFormat="1" ht="24.15" customHeight="1">
      <c r="A206" s="38"/>
      <c r="B206" s="39"/>
      <c r="C206" s="215" t="s">
        <v>282</v>
      </c>
      <c r="D206" s="215" t="s">
        <v>123</v>
      </c>
      <c r="E206" s="216" t="s">
        <v>283</v>
      </c>
      <c r="F206" s="217" t="s">
        <v>284</v>
      </c>
      <c r="G206" s="218" t="s">
        <v>239</v>
      </c>
      <c r="H206" s="219">
        <v>54.549999999999997</v>
      </c>
      <c r="I206" s="220"/>
      <c r="J206" s="221">
        <f>ROUND(I206*H206,2)</f>
        <v>0</v>
      </c>
      <c r="K206" s="217" t="s">
        <v>127</v>
      </c>
      <c r="L206" s="44"/>
      <c r="M206" s="222" t="s">
        <v>1</v>
      </c>
      <c r="N206" s="223" t="s">
        <v>40</v>
      </c>
      <c r="O206" s="91"/>
      <c r="P206" s="224">
        <f>O206*H206</f>
        <v>0</v>
      </c>
      <c r="Q206" s="224">
        <v>0</v>
      </c>
      <c r="R206" s="224">
        <f>Q206*H206</f>
        <v>0</v>
      </c>
      <c r="S206" s="224">
        <v>0.059999999999999998</v>
      </c>
      <c r="T206" s="225">
        <f>S206*H206</f>
        <v>3.2729999999999997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6" t="s">
        <v>128</v>
      </c>
      <c r="AT206" s="226" t="s">
        <v>123</v>
      </c>
      <c r="AU206" s="226" t="s">
        <v>85</v>
      </c>
      <c r="AY206" s="17" t="s">
        <v>121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7" t="s">
        <v>80</v>
      </c>
      <c r="BK206" s="227">
        <f>ROUND(I206*H206,2)</f>
        <v>0</v>
      </c>
      <c r="BL206" s="17" t="s">
        <v>128</v>
      </c>
      <c r="BM206" s="226" t="s">
        <v>285</v>
      </c>
    </row>
    <row r="207" s="2" customFormat="1">
      <c r="A207" s="38"/>
      <c r="B207" s="39"/>
      <c r="C207" s="40"/>
      <c r="D207" s="228" t="s">
        <v>130</v>
      </c>
      <c r="E207" s="40"/>
      <c r="F207" s="229" t="s">
        <v>286</v>
      </c>
      <c r="G207" s="40"/>
      <c r="H207" s="40"/>
      <c r="I207" s="230"/>
      <c r="J207" s="40"/>
      <c r="K207" s="40"/>
      <c r="L207" s="44"/>
      <c r="M207" s="231"/>
      <c r="N207" s="232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130</v>
      </c>
      <c r="AU207" s="17" t="s">
        <v>85</v>
      </c>
    </row>
    <row r="208" s="2" customFormat="1" ht="24.15" customHeight="1">
      <c r="A208" s="38"/>
      <c r="B208" s="39"/>
      <c r="C208" s="215" t="s">
        <v>287</v>
      </c>
      <c r="D208" s="215" t="s">
        <v>123</v>
      </c>
      <c r="E208" s="216" t="s">
        <v>288</v>
      </c>
      <c r="F208" s="217" t="s">
        <v>289</v>
      </c>
      <c r="G208" s="218" t="s">
        <v>239</v>
      </c>
      <c r="H208" s="219">
        <v>406</v>
      </c>
      <c r="I208" s="220"/>
      <c r="J208" s="221">
        <f>ROUND(I208*H208,2)</f>
        <v>0</v>
      </c>
      <c r="K208" s="217" t="s">
        <v>1</v>
      </c>
      <c r="L208" s="44"/>
      <c r="M208" s="222" t="s">
        <v>1</v>
      </c>
      <c r="N208" s="223" t="s">
        <v>40</v>
      </c>
      <c r="O208" s="91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6" t="s">
        <v>128</v>
      </c>
      <c r="AT208" s="226" t="s">
        <v>123</v>
      </c>
      <c r="AU208" s="226" t="s">
        <v>85</v>
      </c>
      <c r="AY208" s="17" t="s">
        <v>121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7" t="s">
        <v>80</v>
      </c>
      <c r="BK208" s="227">
        <f>ROUND(I208*H208,2)</f>
        <v>0</v>
      </c>
      <c r="BL208" s="17" t="s">
        <v>128</v>
      </c>
      <c r="BM208" s="226" t="s">
        <v>290</v>
      </c>
    </row>
    <row r="209" s="2" customFormat="1">
      <c r="A209" s="38"/>
      <c r="B209" s="39"/>
      <c r="C209" s="40"/>
      <c r="D209" s="235" t="s">
        <v>257</v>
      </c>
      <c r="E209" s="40"/>
      <c r="F209" s="276" t="s">
        <v>291</v>
      </c>
      <c r="G209" s="40"/>
      <c r="H209" s="40"/>
      <c r="I209" s="230"/>
      <c r="J209" s="40"/>
      <c r="K209" s="40"/>
      <c r="L209" s="44"/>
      <c r="M209" s="231"/>
      <c r="N209" s="232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257</v>
      </c>
      <c r="AU209" s="17" t="s">
        <v>85</v>
      </c>
    </row>
    <row r="210" s="2" customFormat="1" ht="16.5" customHeight="1">
      <c r="A210" s="38"/>
      <c r="B210" s="39"/>
      <c r="C210" s="215" t="s">
        <v>292</v>
      </c>
      <c r="D210" s="215" t="s">
        <v>123</v>
      </c>
      <c r="E210" s="216" t="s">
        <v>293</v>
      </c>
      <c r="F210" s="217" t="s">
        <v>294</v>
      </c>
      <c r="G210" s="218" t="s">
        <v>218</v>
      </c>
      <c r="H210" s="219">
        <v>3</v>
      </c>
      <c r="I210" s="220"/>
      <c r="J210" s="221">
        <f>ROUND(I210*H210,2)</f>
        <v>0</v>
      </c>
      <c r="K210" s="217" t="s">
        <v>1</v>
      </c>
      <c r="L210" s="44"/>
      <c r="M210" s="222" t="s">
        <v>1</v>
      </c>
      <c r="N210" s="223" t="s">
        <v>40</v>
      </c>
      <c r="O210" s="91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6" t="s">
        <v>128</v>
      </c>
      <c r="AT210" s="226" t="s">
        <v>123</v>
      </c>
      <c r="AU210" s="226" t="s">
        <v>85</v>
      </c>
      <c r="AY210" s="17" t="s">
        <v>121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7" t="s">
        <v>80</v>
      </c>
      <c r="BK210" s="227">
        <f>ROUND(I210*H210,2)</f>
        <v>0</v>
      </c>
      <c r="BL210" s="17" t="s">
        <v>128</v>
      </c>
      <c r="BM210" s="226" t="s">
        <v>295</v>
      </c>
    </row>
    <row r="211" s="13" customFormat="1">
      <c r="A211" s="13"/>
      <c r="B211" s="233"/>
      <c r="C211" s="234"/>
      <c r="D211" s="235" t="s">
        <v>132</v>
      </c>
      <c r="E211" s="236" t="s">
        <v>1</v>
      </c>
      <c r="F211" s="237" t="s">
        <v>296</v>
      </c>
      <c r="G211" s="234"/>
      <c r="H211" s="238">
        <v>3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132</v>
      </c>
      <c r="AU211" s="244" t="s">
        <v>85</v>
      </c>
      <c r="AV211" s="13" t="s">
        <v>85</v>
      </c>
      <c r="AW211" s="13" t="s">
        <v>32</v>
      </c>
      <c r="AX211" s="13" t="s">
        <v>80</v>
      </c>
      <c r="AY211" s="244" t="s">
        <v>121</v>
      </c>
    </row>
    <row r="212" s="2" customFormat="1" ht="16.5" customHeight="1">
      <c r="A212" s="38"/>
      <c r="B212" s="39"/>
      <c r="C212" s="215" t="s">
        <v>297</v>
      </c>
      <c r="D212" s="215" t="s">
        <v>123</v>
      </c>
      <c r="E212" s="216" t="s">
        <v>298</v>
      </c>
      <c r="F212" s="217" t="s">
        <v>299</v>
      </c>
      <c r="G212" s="218" t="s">
        <v>218</v>
      </c>
      <c r="H212" s="219">
        <v>2</v>
      </c>
      <c r="I212" s="220"/>
      <c r="J212" s="221">
        <f>ROUND(I212*H212,2)</f>
        <v>0</v>
      </c>
      <c r="K212" s="217" t="s">
        <v>1</v>
      </c>
      <c r="L212" s="44"/>
      <c r="M212" s="222" t="s">
        <v>1</v>
      </c>
      <c r="N212" s="223" t="s">
        <v>40</v>
      </c>
      <c r="O212" s="91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6" t="s">
        <v>128</v>
      </c>
      <c r="AT212" s="226" t="s">
        <v>123</v>
      </c>
      <c r="AU212" s="226" t="s">
        <v>85</v>
      </c>
      <c r="AY212" s="17" t="s">
        <v>121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7" t="s">
        <v>80</v>
      </c>
      <c r="BK212" s="227">
        <f>ROUND(I212*H212,2)</f>
        <v>0</v>
      </c>
      <c r="BL212" s="17" t="s">
        <v>128</v>
      </c>
      <c r="BM212" s="226" t="s">
        <v>300</v>
      </c>
    </row>
    <row r="213" s="13" customFormat="1">
      <c r="A213" s="13"/>
      <c r="B213" s="233"/>
      <c r="C213" s="234"/>
      <c r="D213" s="235" t="s">
        <v>132</v>
      </c>
      <c r="E213" s="236" t="s">
        <v>1</v>
      </c>
      <c r="F213" s="237" t="s">
        <v>301</v>
      </c>
      <c r="G213" s="234"/>
      <c r="H213" s="238">
        <v>2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132</v>
      </c>
      <c r="AU213" s="244" t="s">
        <v>85</v>
      </c>
      <c r="AV213" s="13" t="s">
        <v>85</v>
      </c>
      <c r="AW213" s="13" t="s">
        <v>32</v>
      </c>
      <c r="AX213" s="13" t="s">
        <v>80</v>
      </c>
      <c r="AY213" s="244" t="s">
        <v>121</v>
      </c>
    </row>
    <row r="214" s="2" customFormat="1" ht="16.5" customHeight="1">
      <c r="A214" s="38"/>
      <c r="B214" s="39"/>
      <c r="C214" s="215" t="s">
        <v>302</v>
      </c>
      <c r="D214" s="215" t="s">
        <v>123</v>
      </c>
      <c r="E214" s="216" t="s">
        <v>303</v>
      </c>
      <c r="F214" s="217" t="s">
        <v>304</v>
      </c>
      <c r="G214" s="218" t="s">
        <v>218</v>
      </c>
      <c r="H214" s="219">
        <v>2</v>
      </c>
      <c r="I214" s="220"/>
      <c r="J214" s="221">
        <f>ROUND(I214*H214,2)</f>
        <v>0</v>
      </c>
      <c r="K214" s="217" t="s">
        <v>1</v>
      </c>
      <c r="L214" s="44"/>
      <c r="M214" s="222" t="s">
        <v>1</v>
      </c>
      <c r="N214" s="223" t="s">
        <v>40</v>
      </c>
      <c r="O214" s="91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6" t="s">
        <v>128</v>
      </c>
      <c r="AT214" s="226" t="s">
        <v>123</v>
      </c>
      <c r="AU214" s="226" t="s">
        <v>85</v>
      </c>
      <c r="AY214" s="17" t="s">
        <v>121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7" t="s">
        <v>80</v>
      </c>
      <c r="BK214" s="227">
        <f>ROUND(I214*H214,2)</f>
        <v>0</v>
      </c>
      <c r="BL214" s="17" t="s">
        <v>128</v>
      </c>
      <c r="BM214" s="226" t="s">
        <v>305</v>
      </c>
    </row>
    <row r="215" s="13" customFormat="1">
      <c r="A215" s="13"/>
      <c r="B215" s="233"/>
      <c r="C215" s="234"/>
      <c r="D215" s="235" t="s">
        <v>132</v>
      </c>
      <c r="E215" s="236" t="s">
        <v>1</v>
      </c>
      <c r="F215" s="237" t="s">
        <v>306</v>
      </c>
      <c r="G215" s="234"/>
      <c r="H215" s="238">
        <v>2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132</v>
      </c>
      <c r="AU215" s="244" t="s">
        <v>85</v>
      </c>
      <c r="AV215" s="13" t="s">
        <v>85</v>
      </c>
      <c r="AW215" s="13" t="s">
        <v>32</v>
      </c>
      <c r="AX215" s="13" t="s">
        <v>80</v>
      </c>
      <c r="AY215" s="244" t="s">
        <v>121</v>
      </c>
    </row>
    <row r="216" s="2" customFormat="1" ht="16.5" customHeight="1">
      <c r="A216" s="38"/>
      <c r="B216" s="39"/>
      <c r="C216" s="215" t="s">
        <v>307</v>
      </c>
      <c r="D216" s="215" t="s">
        <v>123</v>
      </c>
      <c r="E216" s="216" t="s">
        <v>308</v>
      </c>
      <c r="F216" s="217" t="s">
        <v>309</v>
      </c>
      <c r="G216" s="218" t="s">
        <v>218</v>
      </c>
      <c r="H216" s="219">
        <v>4</v>
      </c>
      <c r="I216" s="220"/>
      <c r="J216" s="221">
        <f>ROUND(I216*H216,2)</f>
        <v>0</v>
      </c>
      <c r="K216" s="217" t="s">
        <v>1</v>
      </c>
      <c r="L216" s="44"/>
      <c r="M216" s="222" t="s">
        <v>1</v>
      </c>
      <c r="N216" s="223" t="s">
        <v>40</v>
      </c>
      <c r="O216" s="91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6" t="s">
        <v>128</v>
      </c>
      <c r="AT216" s="226" t="s">
        <v>123</v>
      </c>
      <c r="AU216" s="226" t="s">
        <v>85</v>
      </c>
      <c r="AY216" s="17" t="s">
        <v>121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7" t="s">
        <v>80</v>
      </c>
      <c r="BK216" s="227">
        <f>ROUND(I216*H216,2)</f>
        <v>0</v>
      </c>
      <c r="BL216" s="17" t="s">
        <v>128</v>
      </c>
      <c r="BM216" s="226" t="s">
        <v>310</v>
      </c>
    </row>
    <row r="217" s="13" customFormat="1">
      <c r="A217" s="13"/>
      <c r="B217" s="233"/>
      <c r="C217" s="234"/>
      <c r="D217" s="235" t="s">
        <v>132</v>
      </c>
      <c r="E217" s="236" t="s">
        <v>1</v>
      </c>
      <c r="F217" s="237" t="s">
        <v>311</v>
      </c>
      <c r="G217" s="234"/>
      <c r="H217" s="238">
        <v>4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132</v>
      </c>
      <c r="AU217" s="244" t="s">
        <v>85</v>
      </c>
      <c r="AV217" s="13" t="s">
        <v>85</v>
      </c>
      <c r="AW217" s="13" t="s">
        <v>32</v>
      </c>
      <c r="AX217" s="13" t="s">
        <v>80</v>
      </c>
      <c r="AY217" s="244" t="s">
        <v>121</v>
      </c>
    </row>
    <row r="218" s="2" customFormat="1" ht="16.5" customHeight="1">
      <c r="A218" s="38"/>
      <c r="B218" s="39"/>
      <c r="C218" s="215" t="s">
        <v>312</v>
      </c>
      <c r="D218" s="215" t="s">
        <v>123</v>
      </c>
      <c r="E218" s="216" t="s">
        <v>313</v>
      </c>
      <c r="F218" s="217" t="s">
        <v>314</v>
      </c>
      <c r="G218" s="218" t="s">
        <v>218</v>
      </c>
      <c r="H218" s="219">
        <v>2</v>
      </c>
      <c r="I218" s="220"/>
      <c r="J218" s="221">
        <f>ROUND(I218*H218,2)</f>
        <v>0</v>
      </c>
      <c r="K218" s="217" t="s">
        <v>1</v>
      </c>
      <c r="L218" s="44"/>
      <c r="M218" s="222" t="s">
        <v>1</v>
      </c>
      <c r="N218" s="223" t="s">
        <v>40</v>
      </c>
      <c r="O218" s="91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6" t="s">
        <v>128</v>
      </c>
      <c r="AT218" s="226" t="s">
        <v>123</v>
      </c>
      <c r="AU218" s="226" t="s">
        <v>85</v>
      </c>
      <c r="AY218" s="17" t="s">
        <v>121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7" t="s">
        <v>80</v>
      </c>
      <c r="BK218" s="227">
        <f>ROUND(I218*H218,2)</f>
        <v>0</v>
      </c>
      <c r="BL218" s="17" t="s">
        <v>128</v>
      </c>
      <c r="BM218" s="226" t="s">
        <v>315</v>
      </c>
    </row>
    <row r="219" s="13" customFormat="1">
      <c r="A219" s="13"/>
      <c r="B219" s="233"/>
      <c r="C219" s="234"/>
      <c r="D219" s="235" t="s">
        <v>132</v>
      </c>
      <c r="E219" s="236" t="s">
        <v>1</v>
      </c>
      <c r="F219" s="237" t="s">
        <v>316</v>
      </c>
      <c r="G219" s="234"/>
      <c r="H219" s="238">
        <v>2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132</v>
      </c>
      <c r="AU219" s="244" t="s">
        <v>85</v>
      </c>
      <c r="AV219" s="13" t="s">
        <v>85</v>
      </c>
      <c r="AW219" s="13" t="s">
        <v>32</v>
      </c>
      <c r="AX219" s="13" t="s">
        <v>80</v>
      </c>
      <c r="AY219" s="244" t="s">
        <v>121</v>
      </c>
    </row>
    <row r="220" s="2" customFormat="1" ht="16.5" customHeight="1">
      <c r="A220" s="38"/>
      <c r="B220" s="39"/>
      <c r="C220" s="215" t="s">
        <v>317</v>
      </c>
      <c r="D220" s="215" t="s">
        <v>123</v>
      </c>
      <c r="E220" s="216" t="s">
        <v>318</v>
      </c>
      <c r="F220" s="217" t="s">
        <v>319</v>
      </c>
      <c r="G220" s="218" t="s">
        <v>218</v>
      </c>
      <c r="H220" s="219">
        <v>1</v>
      </c>
      <c r="I220" s="220"/>
      <c r="J220" s="221">
        <f>ROUND(I220*H220,2)</f>
        <v>0</v>
      </c>
      <c r="K220" s="217" t="s">
        <v>1</v>
      </c>
      <c r="L220" s="44"/>
      <c r="M220" s="222" t="s">
        <v>1</v>
      </c>
      <c r="N220" s="223" t="s">
        <v>40</v>
      </c>
      <c r="O220" s="91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6" t="s">
        <v>128</v>
      </c>
      <c r="AT220" s="226" t="s">
        <v>123</v>
      </c>
      <c r="AU220" s="226" t="s">
        <v>85</v>
      </c>
      <c r="AY220" s="17" t="s">
        <v>121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7" t="s">
        <v>80</v>
      </c>
      <c r="BK220" s="227">
        <f>ROUND(I220*H220,2)</f>
        <v>0</v>
      </c>
      <c r="BL220" s="17" t="s">
        <v>128</v>
      </c>
      <c r="BM220" s="226" t="s">
        <v>320</v>
      </c>
    </row>
    <row r="221" s="13" customFormat="1">
      <c r="A221" s="13"/>
      <c r="B221" s="233"/>
      <c r="C221" s="234"/>
      <c r="D221" s="235" t="s">
        <v>132</v>
      </c>
      <c r="E221" s="236" t="s">
        <v>1</v>
      </c>
      <c r="F221" s="237" t="s">
        <v>321</v>
      </c>
      <c r="G221" s="234"/>
      <c r="H221" s="238">
        <v>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132</v>
      </c>
      <c r="AU221" s="244" t="s">
        <v>85</v>
      </c>
      <c r="AV221" s="13" t="s">
        <v>85</v>
      </c>
      <c r="AW221" s="13" t="s">
        <v>32</v>
      </c>
      <c r="AX221" s="13" t="s">
        <v>80</v>
      </c>
      <c r="AY221" s="244" t="s">
        <v>121</v>
      </c>
    </row>
    <row r="222" s="2" customFormat="1" ht="16.5" customHeight="1">
      <c r="A222" s="38"/>
      <c r="B222" s="39"/>
      <c r="C222" s="215" t="s">
        <v>322</v>
      </c>
      <c r="D222" s="215" t="s">
        <v>123</v>
      </c>
      <c r="E222" s="216" t="s">
        <v>323</v>
      </c>
      <c r="F222" s="217" t="s">
        <v>324</v>
      </c>
      <c r="G222" s="218" t="s">
        <v>218</v>
      </c>
      <c r="H222" s="219">
        <v>2</v>
      </c>
      <c r="I222" s="220"/>
      <c r="J222" s="221">
        <f>ROUND(I222*H222,2)</f>
        <v>0</v>
      </c>
      <c r="K222" s="217" t="s">
        <v>1</v>
      </c>
      <c r="L222" s="44"/>
      <c r="M222" s="222" t="s">
        <v>1</v>
      </c>
      <c r="N222" s="223" t="s">
        <v>40</v>
      </c>
      <c r="O222" s="91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6" t="s">
        <v>128</v>
      </c>
      <c r="AT222" s="226" t="s">
        <v>123</v>
      </c>
      <c r="AU222" s="226" t="s">
        <v>85</v>
      </c>
      <c r="AY222" s="17" t="s">
        <v>121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7" t="s">
        <v>80</v>
      </c>
      <c r="BK222" s="227">
        <f>ROUND(I222*H222,2)</f>
        <v>0</v>
      </c>
      <c r="BL222" s="17" t="s">
        <v>128</v>
      </c>
      <c r="BM222" s="226" t="s">
        <v>325</v>
      </c>
    </row>
    <row r="223" s="13" customFormat="1">
      <c r="A223" s="13"/>
      <c r="B223" s="233"/>
      <c r="C223" s="234"/>
      <c r="D223" s="235" t="s">
        <v>132</v>
      </c>
      <c r="E223" s="236" t="s">
        <v>1</v>
      </c>
      <c r="F223" s="237" t="s">
        <v>326</v>
      </c>
      <c r="G223" s="234"/>
      <c r="H223" s="238">
        <v>1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132</v>
      </c>
      <c r="AU223" s="244" t="s">
        <v>85</v>
      </c>
      <c r="AV223" s="13" t="s">
        <v>85</v>
      </c>
      <c r="AW223" s="13" t="s">
        <v>32</v>
      </c>
      <c r="AX223" s="13" t="s">
        <v>75</v>
      </c>
      <c r="AY223" s="244" t="s">
        <v>121</v>
      </c>
    </row>
    <row r="224" s="13" customFormat="1">
      <c r="A224" s="13"/>
      <c r="B224" s="233"/>
      <c r="C224" s="234"/>
      <c r="D224" s="235" t="s">
        <v>132</v>
      </c>
      <c r="E224" s="236" t="s">
        <v>1</v>
      </c>
      <c r="F224" s="237" t="s">
        <v>327</v>
      </c>
      <c r="G224" s="234"/>
      <c r="H224" s="238">
        <v>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132</v>
      </c>
      <c r="AU224" s="244" t="s">
        <v>85</v>
      </c>
      <c r="AV224" s="13" t="s">
        <v>85</v>
      </c>
      <c r="AW224" s="13" t="s">
        <v>32</v>
      </c>
      <c r="AX224" s="13" t="s">
        <v>75</v>
      </c>
      <c r="AY224" s="244" t="s">
        <v>121</v>
      </c>
    </row>
    <row r="225" s="14" customFormat="1">
      <c r="A225" s="14"/>
      <c r="B225" s="245"/>
      <c r="C225" s="246"/>
      <c r="D225" s="235" t="s">
        <v>132</v>
      </c>
      <c r="E225" s="247" t="s">
        <v>1</v>
      </c>
      <c r="F225" s="248" t="s">
        <v>158</v>
      </c>
      <c r="G225" s="246"/>
      <c r="H225" s="249">
        <v>2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132</v>
      </c>
      <c r="AU225" s="255" t="s">
        <v>85</v>
      </c>
      <c r="AV225" s="14" t="s">
        <v>128</v>
      </c>
      <c r="AW225" s="14" t="s">
        <v>32</v>
      </c>
      <c r="AX225" s="14" t="s">
        <v>80</v>
      </c>
      <c r="AY225" s="255" t="s">
        <v>121</v>
      </c>
    </row>
    <row r="226" s="2" customFormat="1" ht="24.15" customHeight="1">
      <c r="A226" s="38"/>
      <c r="B226" s="39"/>
      <c r="C226" s="215" t="s">
        <v>328</v>
      </c>
      <c r="D226" s="215" t="s">
        <v>123</v>
      </c>
      <c r="E226" s="216" t="s">
        <v>329</v>
      </c>
      <c r="F226" s="217" t="s">
        <v>330</v>
      </c>
      <c r="G226" s="218" t="s">
        <v>218</v>
      </c>
      <c r="H226" s="219">
        <v>15</v>
      </c>
      <c r="I226" s="220"/>
      <c r="J226" s="221">
        <f>ROUND(I226*H226,2)</f>
        <v>0</v>
      </c>
      <c r="K226" s="217" t="s">
        <v>1</v>
      </c>
      <c r="L226" s="44"/>
      <c r="M226" s="222" t="s">
        <v>1</v>
      </c>
      <c r="N226" s="223" t="s">
        <v>40</v>
      </c>
      <c r="O226" s="91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6" t="s">
        <v>128</v>
      </c>
      <c r="AT226" s="226" t="s">
        <v>123</v>
      </c>
      <c r="AU226" s="226" t="s">
        <v>85</v>
      </c>
      <c r="AY226" s="17" t="s">
        <v>121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7" t="s">
        <v>80</v>
      </c>
      <c r="BK226" s="227">
        <f>ROUND(I226*H226,2)</f>
        <v>0</v>
      </c>
      <c r="BL226" s="17" t="s">
        <v>128</v>
      </c>
      <c r="BM226" s="226" t="s">
        <v>331</v>
      </c>
    </row>
    <row r="227" s="13" customFormat="1">
      <c r="A227" s="13"/>
      <c r="B227" s="233"/>
      <c r="C227" s="234"/>
      <c r="D227" s="235" t="s">
        <v>132</v>
      </c>
      <c r="E227" s="236" t="s">
        <v>1</v>
      </c>
      <c r="F227" s="237" t="s">
        <v>332</v>
      </c>
      <c r="G227" s="234"/>
      <c r="H227" s="238">
        <v>15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132</v>
      </c>
      <c r="AU227" s="244" t="s">
        <v>85</v>
      </c>
      <c r="AV227" s="13" t="s">
        <v>85</v>
      </c>
      <c r="AW227" s="13" t="s">
        <v>32</v>
      </c>
      <c r="AX227" s="13" t="s">
        <v>80</v>
      </c>
      <c r="AY227" s="244" t="s">
        <v>121</v>
      </c>
    </row>
    <row r="228" s="2" customFormat="1" ht="24.15" customHeight="1">
      <c r="A228" s="38"/>
      <c r="B228" s="39"/>
      <c r="C228" s="215" t="s">
        <v>333</v>
      </c>
      <c r="D228" s="215" t="s">
        <v>123</v>
      </c>
      <c r="E228" s="216" t="s">
        <v>334</v>
      </c>
      <c r="F228" s="217" t="s">
        <v>335</v>
      </c>
      <c r="G228" s="218" t="s">
        <v>196</v>
      </c>
      <c r="H228" s="219">
        <v>1</v>
      </c>
      <c r="I228" s="220"/>
      <c r="J228" s="221">
        <f>ROUND(I228*H228,2)</f>
        <v>0</v>
      </c>
      <c r="K228" s="217" t="s">
        <v>1</v>
      </c>
      <c r="L228" s="44"/>
      <c r="M228" s="222" t="s">
        <v>1</v>
      </c>
      <c r="N228" s="223" t="s">
        <v>40</v>
      </c>
      <c r="O228" s="91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6" t="s">
        <v>128</v>
      </c>
      <c r="AT228" s="226" t="s">
        <v>123</v>
      </c>
      <c r="AU228" s="226" t="s">
        <v>85</v>
      </c>
      <c r="AY228" s="17" t="s">
        <v>121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7" t="s">
        <v>80</v>
      </c>
      <c r="BK228" s="227">
        <f>ROUND(I228*H228,2)</f>
        <v>0</v>
      </c>
      <c r="BL228" s="17" t="s">
        <v>128</v>
      </c>
      <c r="BM228" s="226" t="s">
        <v>336</v>
      </c>
    </row>
    <row r="229" s="13" customFormat="1">
      <c r="A229" s="13"/>
      <c r="B229" s="233"/>
      <c r="C229" s="234"/>
      <c r="D229" s="235" t="s">
        <v>132</v>
      </c>
      <c r="E229" s="236" t="s">
        <v>1</v>
      </c>
      <c r="F229" s="237" t="s">
        <v>337</v>
      </c>
      <c r="G229" s="234"/>
      <c r="H229" s="238">
        <v>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132</v>
      </c>
      <c r="AU229" s="244" t="s">
        <v>85</v>
      </c>
      <c r="AV229" s="13" t="s">
        <v>85</v>
      </c>
      <c r="AW229" s="13" t="s">
        <v>32</v>
      </c>
      <c r="AX229" s="13" t="s">
        <v>80</v>
      </c>
      <c r="AY229" s="244" t="s">
        <v>121</v>
      </c>
    </row>
    <row r="230" s="2" customFormat="1" ht="24.15" customHeight="1">
      <c r="A230" s="38"/>
      <c r="B230" s="39"/>
      <c r="C230" s="215" t="s">
        <v>338</v>
      </c>
      <c r="D230" s="215" t="s">
        <v>123</v>
      </c>
      <c r="E230" s="216" t="s">
        <v>339</v>
      </c>
      <c r="F230" s="217" t="s">
        <v>340</v>
      </c>
      <c r="G230" s="218" t="s">
        <v>196</v>
      </c>
      <c r="H230" s="219">
        <v>1</v>
      </c>
      <c r="I230" s="220"/>
      <c r="J230" s="221">
        <f>ROUND(I230*H230,2)</f>
        <v>0</v>
      </c>
      <c r="K230" s="217" t="s">
        <v>1</v>
      </c>
      <c r="L230" s="44"/>
      <c r="M230" s="222" t="s">
        <v>1</v>
      </c>
      <c r="N230" s="223" t="s">
        <v>40</v>
      </c>
      <c r="O230" s="91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6" t="s">
        <v>128</v>
      </c>
      <c r="AT230" s="226" t="s">
        <v>123</v>
      </c>
      <c r="AU230" s="226" t="s">
        <v>85</v>
      </c>
      <c r="AY230" s="17" t="s">
        <v>121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7" t="s">
        <v>80</v>
      </c>
      <c r="BK230" s="227">
        <f>ROUND(I230*H230,2)</f>
        <v>0</v>
      </c>
      <c r="BL230" s="17" t="s">
        <v>128</v>
      </c>
      <c r="BM230" s="226" t="s">
        <v>341</v>
      </c>
    </row>
    <row r="231" s="13" customFormat="1">
      <c r="A231" s="13"/>
      <c r="B231" s="233"/>
      <c r="C231" s="234"/>
      <c r="D231" s="235" t="s">
        <v>132</v>
      </c>
      <c r="E231" s="236" t="s">
        <v>1</v>
      </c>
      <c r="F231" s="237" t="s">
        <v>342</v>
      </c>
      <c r="G231" s="234"/>
      <c r="H231" s="238">
        <v>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132</v>
      </c>
      <c r="AU231" s="244" t="s">
        <v>85</v>
      </c>
      <c r="AV231" s="13" t="s">
        <v>85</v>
      </c>
      <c r="AW231" s="13" t="s">
        <v>32</v>
      </c>
      <c r="AX231" s="13" t="s">
        <v>80</v>
      </c>
      <c r="AY231" s="244" t="s">
        <v>121</v>
      </c>
    </row>
    <row r="232" s="2" customFormat="1">
      <c r="A232" s="38"/>
      <c r="B232" s="39"/>
      <c r="C232" s="215" t="s">
        <v>343</v>
      </c>
      <c r="D232" s="215" t="s">
        <v>123</v>
      </c>
      <c r="E232" s="216" t="s">
        <v>344</v>
      </c>
      <c r="F232" s="217" t="s">
        <v>345</v>
      </c>
      <c r="G232" s="218" t="s">
        <v>346</v>
      </c>
      <c r="H232" s="219">
        <v>1</v>
      </c>
      <c r="I232" s="220"/>
      <c r="J232" s="221">
        <f>ROUND(I232*H232,2)</f>
        <v>0</v>
      </c>
      <c r="K232" s="217" t="s">
        <v>1</v>
      </c>
      <c r="L232" s="44"/>
      <c r="M232" s="222" t="s">
        <v>1</v>
      </c>
      <c r="N232" s="223" t="s">
        <v>40</v>
      </c>
      <c r="O232" s="91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6" t="s">
        <v>128</v>
      </c>
      <c r="AT232" s="226" t="s">
        <v>123</v>
      </c>
      <c r="AU232" s="226" t="s">
        <v>85</v>
      </c>
      <c r="AY232" s="17" t="s">
        <v>121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7" t="s">
        <v>80</v>
      </c>
      <c r="BK232" s="227">
        <f>ROUND(I232*H232,2)</f>
        <v>0</v>
      </c>
      <c r="BL232" s="17" t="s">
        <v>128</v>
      </c>
      <c r="BM232" s="226" t="s">
        <v>347</v>
      </c>
    </row>
    <row r="233" s="13" customFormat="1">
      <c r="A233" s="13"/>
      <c r="B233" s="233"/>
      <c r="C233" s="234"/>
      <c r="D233" s="235" t="s">
        <v>132</v>
      </c>
      <c r="E233" s="236" t="s">
        <v>1</v>
      </c>
      <c r="F233" s="237" t="s">
        <v>348</v>
      </c>
      <c r="G233" s="234"/>
      <c r="H233" s="238">
        <v>1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132</v>
      </c>
      <c r="AU233" s="244" t="s">
        <v>85</v>
      </c>
      <c r="AV233" s="13" t="s">
        <v>85</v>
      </c>
      <c r="AW233" s="13" t="s">
        <v>32</v>
      </c>
      <c r="AX233" s="13" t="s">
        <v>80</v>
      </c>
      <c r="AY233" s="244" t="s">
        <v>121</v>
      </c>
    </row>
    <row r="234" s="2" customFormat="1" ht="24.15" customHeight="1">
      <c r="A234" s="38"/>
      <c r="B234" s="39"/>
      <c r="C234" s="215" t="s">
        <v>349</v>
      </c>
      <c r="D234" s="215" t="s">
        <v>123</v>
      </c>
      <c r="E234" s="216" t="s">
        <v>350</v>
      </c>
      <c r="F234" s="217" t="s">
        <v>351</v>
      </c>
      <c r="G234" s="218" t="s">
        <v>346</v>
      </c>
      <c r="H234" s="219">
        <v>1</v>
      </c>
      <c r="I234" s="220"/>
      <c r="J234" s="221">
        <f>ROUND(I234*H234,2)</f>
        <v>0</v>
      </c>
      <c r="K234" s="217" t="s">
        <v>1</v>
      </c>
      <c r="L234" s="44"/>
      <c r="M234" s="222" t="s">
        <v>1</v>
      </c>
      <c r="N234" s="223" t="s">
        <v>40</v>
      </c>
      <c r="O234" s="91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6" t="s">
        <v>128</v>
      </c>
      <c r="AT234" s="226" t="s">
        <v>123</v>
      </c>
      <c r="AU234" s="226" t="s">
        <v>85</v>
      </c>
      <c r="AY234" s="17" t="s">
        <v>121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7" t="s">
        <v>80</v>
      </c>
      <c r="BK234" s="227">
        <f>ROUND(I234*H234,2)</f>
        <v>0</v>
      </c>
      <c r="BL234" s="17" t="s">
        <v>128</v>
      </c>
      <c r="BM234" s="226" t="s">
        <v>352</v>
      </c>
    </row>
    <row r="235" s="13" customFormat="1">
      <c r="A235" s="13"/>
      <c r="B235" s="233"/>
      <c r="C235" s="234"/>
      <c r="D235" s="235" t="s">
        <v>132</v>
      </c>
      <c r="E235" s="236" t="s">
        <v>1</v>
      </c>
      <c r="F235" s="237" t="s">
        <v>353</v>
      </c>
      <c r="G235" s="234"/>
      <c r="H235" s="238">
        <v>1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132</v>
      </c>
      <c r="AU235" s="244" t="s">
        <v>85</v>
      </c>
      <c r="AV235" s="13" t="s">
        <v>85</v>
      </c>
      <c r="AW235" s="13" t="s">
        <v>32</v>
      </c>
      <c r="AX235" s="13" t="s">
        <v>80</v>
      </c>
      <c r="AY235" s="244" t="s">
        <v>121</v>
      </c>
    </row>
    <row r="236" s="2" customFormat="1" ht="16.5" customHeight="1">
      <c r="A236" s="38"/>
      <c r="B236" s="39"/>
      <c r="C236" s="215" t="s">
        <v>354</v>
      </c>
      <c r="D236" s="215" t="s">
        <v>123</v>
      </c>
      <c r="E236" s="216" t="s">
        <v>355</v>
      </c>
      <c r="F236" s="217" t="s">
        <v>356</v>
      </c>
      <c r="G236" s="218" t="s">
        <v>218</v>
      </c>
      <c r="H236" s="219">
        <v>1</v>
      </c>
      <c r="I236" s="220"/>
      <c r="J236" s="221">
        <f>ROUND(I236*H236,2)</f>
        <v>0</v>
      </c>
      <c r="K236" s="217" t="s">
        <v>1</v>
      </c>
      <c r="L236" s="44"/>
      <c r="M236" s="222" t="s">
        <v>1</v>
      </c>
      <c r="N236" s="223" t="s">
        <v>40</v>
      </c>
      <c r="O236" s="91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6" t="s">
        <v>128</v>
      </c>
      <c r="AT236" s="226" t="s">
        <v>123</v>
      </c>
      <c r="AU236" s="226" t="s">
        <v>85</v>
      </c>
      <c r="AY236" s="17" t="s">
        <v>121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7" t="s">
        <v>80</v>
      </c>
      <c r="BK236" s="227">
        <f>ROUND(I236*H236,2)</f>
        <v>0</v>
      </c>
      <c r="BL236" s="17" t="s">
        <v>128</v>
      </c>
      <c r="BM236" s="226" t="s">
        <v>357</v>
      </c>
    </row>
    <row r="237" s="13" customFormat="1">
      <c r="A237" s="13"/>
      <c r="B237" s="233"/>
      <c r="C237" s="234"/>
      <c r="D237" s="235" t="s">
        <v>132</v>
      </c>
      <c r="E237" s="236" t="s">
        <v>1</v>
      </c>
      <c r="F237" s="237" t="s">
        <v>358</v>
      </c>
      <c r="G237" s="234"/>
      <c r="H237" s="238">
        <v>1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132</v>
      </c>
      <c r="AU237" s="244" t="s">
        <v>85</v>
      </c>
      <c r="AV237" s="13" t="s">
        <v>85</v>
      </c>
      <c r="AW237" s="13" t="s">
        <v>32</v>
      </c>
      <c r="AX237" s="13" t="s">
        <v>80</v>
      </c>
      <c r="AY237" s="244" t="s">
        <v>121</v>
      </c>
    </row>
    <row r="238" s="2" customFormat="1" ht="24.15" customHeight="1">
      <c r="A238" s="38"/>
      <c r="B238" s="39"/>
      <c r="C238" s="215" t="s">
        <v>359</v>
      </c>
      <c r="D238" s="215" t="s">
        <v>123</v>
      </c>
      <c r="E238" s="216" t="s">
        <v>360</v>
      </c>
      <c r="F238" s="217" t="s">
        <v>361</v>
      </c>
      <c r="G238" s="218" t="s">
        <v>218</v>
      </c>
      <c r="H238" s="219">
        <v>1</v>
      </c>
      <c r="I238" s="220"/>
      <c r="J238" s="221">
        <f>ROUND(I238*H238,2)</f>
        <v>0</v>
      </c>
      <c r="K238" s="217" t="s">
        <v>1</v>
      </c>
      <c r="L238" s="44"/>
      <c r="M238" s="222" t="s">
        <v>1</v>
      </c>
      <c r="N238" s="223" t="s">
        <v>40</v>
      </c>
      <c r="O238" s="91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6" t="s">
        <v>128</v>
      </c>
      <c r="AT238" s="226" t="s">
        <v>123</v>
      </c>
      <c r="AU238" s="226" t="s">
        <v>85</v>
      </c>
      <c r="AY238" s="17" t="s">
        <v>121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7" t="s">
        <v>80</v>
      </c>
      <c r="BK238" s="227">
        <f>ROUND(I238*H238,2)</f>
        <v>0</v>
      </c>
      <c r="BL238" s="17" t="s">
        <v>128</v>
      </c>
      <c r="BM238" s="226" t="s">
        <v>362</v>
      </c>
    </row>
    <row r="239" s="13" customFormat="1">
      <c r="A239" s="13"/>
      <c r="B239" s="233"/>
      <c r="C239" s="234"/>
      <c r="D239" s="235" t="s">
        <v>132</v>
      </c>
      <c r="E239" s="236" t="s">
        <v>1</v>
      </c>
      <c r="F239" s="237" t="s">
        <v>363</v>
      </c>
      <c r="G239" s="234"/>
      <c r="H239" s="238">
        <v>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132</v>
      </c>
      <c r="AU239" s="244" t="s">
        <v>85</v>
      </c>
      <c r="AV239" s="13" t="s">
        <v>85</v>
      </c>
      <c r="AW239" s="13" t="s">
        <v>32</v>
      </c>
      <c r="AX239" s="13" t="s">
        <v>80</v>
      </c>
      <c r="AY239" s="244" t="s">
        <v>121</v>
      </c>
    </row>
    <row r="240" s="2" customFormat="1" ht="24.15" customHeight="1">
      <c r="A240" s="38"/>
      <c r="B240" s="39"/>
      <c r="C240" s="215" t="s">
        <v>364</v>
      </c>
      <c r="D240" s="215" t="s">
        <v>123</v>
      </c>
      <c r="E240" s="216" t="s">
        <v>365</v>
      </c>
      <c r="F240" s="217" t="s">
        <v>366</v>
      </c>
      <c r="G240" s="218" t="s">
        <v>218</v>
      </c>
      <c r="H240" s="219">
        <v>1</v>
      </c>
      <c r="I240" s="220"/>
      <c r="J240" s="221">
        <f>ROUND(I240*H240,2)</f>
        <v>0</v>
      </c>
      <c r="K240" s="217" t="s">
        <v>1</v>
      </c>
      <c r="L240" s="44"/>
      <c r="M240" s="222" t="s">
        <v>1</v>
      </c>
      <c r="N240" s="223" t="s">
        <v>40</v>
      </c>
      <c r="O240" s="91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6" t="s">
        <v>128</v>
      </c>
      <c r="AT240" s="226" t="s">
        <v>123</v>
      </c>
      <c r="AU240" s="226" t="s">
        <v>85</v>
      </c>
      <c r="AY240" s="17" t="s">
        <v>121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7" t="s">
        <v>80</v>
      </c>
      <c r="BK240" s="227">
        <f>ROUND(I240*H240,2)</f>
        <v>0</v>
      </c>
      <c r="BL240" s="17" t="s">
        <v>128</v>
      </c>
      <c r="BM240" s="226" t="s">
        <v>367</v>
      </c>
    </row>
    <row r="241" s="13" customFormat="1">
      <c r="A241" s="13"/>
      <c r="B241" s="233"/>
      <c r="C241" s="234"/>
      <c r="D241" s="235" t="s">
        <v>132</v>
      </c>
      <c r="E241" s="236" t="s">
        <v>1</v>
      </c>
      <c r="F241" s="237" t="s">
        <v>368</v>
      </c>
      <c r="G241" s="234"/>
      <c r="H241" s="238">
        <v>1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132</v>
      </c>
      <c r="AU241" s="244" t="s">
        <v>85</v>
      </c>
      <c r="AV241" s="13" t="s">
        <v>85</v>
      </c>
      <c r="AW241" s="13" t="s">
        <v>32</v>
      </c>
      <c r="AX241" s="13" t="s">
        <v>80</v>
      </c>
      <c r="AY241" s="244" t="s">
        <v>121</v>
      </c>
    </row>
    <row r="242" s="2" customFormat="1" ht="21.75" customHeight="1">
      <c r="A242" s="38"/>
      <c r="B242" s="39"/>
      <c r="C242" s="215" t="s">
        <v>369</v>
      </c>
      <c r="D242" s="215" t="s">
        <v>123</v>
      </c>
      <c r="E242" s="216" t="s">
        <v>370</v>
      </c>
      <c r="F242" s="217" t="s">
        <v>371</v>
      </c>
      <c r="G242" s="218" t="s">
        <v>218</v>
      </c>
      <c r="H242" s="219">
        <v>29</v>
      </c>
      <c r="I242" s="220"/>
      <c r="J242" s="221">
        <f>ROUND(I242*H242,2)</f>
        <v>0</v>
      </c>
      <c r="K242" s="217" t="s">
        <v>1</v>
      </c>
      <c r="L242" s="44"/>
      <c r="M242" s="222" t="s">
        <v>1</v>
      </c>
      <c r="N242" s="223" t="s">
        <v>40</v>
      </c>
      <c r="O242" s="91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6" t="s">
        <v>128</v>
      </c>
      <c r="AT242" s="226" t="s">
        <v>123</v>
      </c>
      <c r="AU242" s="226" t="s">
        <v>85</v>
      </c>
      <c r="AY242" s="17" t="s">
        <v>121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7" t="s">
        <v>80</v>
      </c>
      <c r="BK242" s="227">
        <f>ROUND(I242*H242,2)</f>
        <v>0</v>
      </c>
      <c r="BL242" s="17" t="s">
        <v>128</v>
      </c>
      <c r="BM242" s="226" t="s">
        <v>372</v>
      </c>
    </row>
    <row r="243" s="2" customFormat="1">
      <c r="A243" s="38"/>
      <c r="B243" s="39"/>
      <c r="C243" s="40"/>
      <c r="D243" s="235" t="s">
        <v>257</v>
      </c>
      <c r="E243" s="40"/>
      <c r="F243" s="276" t="s">
        <v>373</v>
      </c>
      <c r="G243" s="40"/>
      <c r="H243" s="40"/>
      <c r="I243" s="230"/>
      <c r="J243" s="40"/>
      <c r="K243" s="40"/>
      <c r="L243" s="44"/>
      <c r="M243" s="231"/>
      <c r="N243" s="23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257</v>
      </c>
      <c r="AU243" s="17" t="s">
        <v>85</v>
      </c>
    </row>
    <row r="244" s="13" customFormat="1">
      <c r="A244" s="13"/>
      <c r="B244" s="233"/>
      <c r="C244" s="234"/>
      <c r="D244" s="235" t="s">
        <v>132</v>
      </c>
      <c r="E244" s="236" t="s">
        <v>1</v>
      </c>
      <c r="F244" s="237" t="s">
        <v>374</v>
      </c>
      <c r="G244" s="234"/>
      <c r="H244" s="238">
        <v>29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132</v>
      </c>
      <c r="AU244" s="244" t="s">
        <v>85</v>
      </c>
      <c r="AV244" s="13" t="s">
        <v>85</v>
      </c>
      <c r="AW244" s="13" t="s">
        <v>32</v>
      </c>
      <c r="AX244" s="13" t="s">
        <v>80</v>
      </c>
      <c r="AY244" s="244" t="s">
        <v>121</v>
      </c>
    </row>
    <row r="245" s="12" customFormat="1" ht="22.8" customHeight="1">
      <c r="A245" s="12"/>
      <c r="B245" s="199"/>
      <c r="C245" s="200"/>
      <c r="D245" s="201" t="s">
        <v>74</v>
      </c>
      <c r="E245" s="213" t="s">
        <v>375</v>
      </c>
      <c r="F245" s="213" t="s">
        <v>376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SUM(P246:P252)</f>
        <v>0</v>
      </c>
      <c r="Q245" s="207"/>
      <c r="R245" s="208">
        <f>SUM(R246:R252)</f>
        <v>0</v>
      </c>
      <c r="S245" s="207"/>
      <c r="T245" s="209">
        <f>SUM(T246:T252)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80</v>
      </c>
      <c r="AT245" s="211" t="s">
        <v>74</v>
      </c>
      <c r="AU245" s="211" t="s">
        <v>80</v>
      </c>
      <c r="AY245" s="210" t="s">
        <v>121</v>
      </c>
      <c r="BK245" s="212">
        <f>SUM(BK246:BK252)</f>
        <v>0</v>
      </c>
    </row>
    <row r="246" s="2" customFormat="1" ht="24.15" customHeight="1">
      <c r="A246" s="38"/>
      <c r="B246" s="39"/>
      <c r="C246" s="215" t="s">
        <v>377</v>
      </c>
      <c r="D246" s="215" t="s">
        <v>123</v>
      </c>
      <c r="E246" s="216" t="s">
        <v>378</v>
      </c>
      <c r="F246" s="217" t="s">
        <v>379</v>
      </c>
      <c r="G246" s="218" t="s">
        <v>168</v>
      </c>
      <c r="H246" s="219">
        <v>3.2730000000000001</v>
      </c>
      <c r="I246" s="220"/>
      <c r="J246" s="221">
        <f>ROUND(I246*H246,2)</f>
        <v>0</v>
      </c>
      <c r="K246" s="217" t="s">
        <v>127</v>
      </c>
      <c r="L246" s="44"/>
      <c r="M246" s="222" t="s">
        <v>1</v>
      </c>
      <c r="N246" s="223" t="s">
        <v>40</v>
      </c>
      <c r="O246" s="91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6" t="s">
        <v>128</v>
      </c>
      <c r="AT246" s="226" t="s">
        <v>123</v>
      </c>
      <c r="AU246" s="226" t="s">
        <v>85</v>
      </c>
      <c r="AY246" s="17" t="s">
        <v>121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7" t="s">
        <v>80</v>
      </c>
      <c r="BK246" s="227">
        <f>ROUND(I246*H246,2)</f>
        <v>0</v>
      </c>
      <c r="BL246" s="17" t="s">
        <v>128</v>
      </c>
      <c r="BM246" s="226" t="s">
        <v>380</v>
      </c>
    </row>
    <row r="247" s="2" customFormat="1">
      <c r="A247" s="38"/>
      <c r="B247" s="39"/>
      <c r="C247" s="40"/>
      <c r="D247" s="228" t="s">
        <v>130</v>
      </c>
      <c r="E247" s="40"/>
      <c r="F247" s="229" t="s">
        <v>381</v>
      </c>
      <c r="G247" s="40"/>
      <c r="H247" s="40"/>
      <c r="I247" s="230"/>
      <c r="J247" s="40"/>
      <c r="K247" s="40"/>
      <c r="L247" s="44"/>
      <c r="M247" s="231"/>
      <c r="N247" s="23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130</v>
      </c>
      <c r="AU247" s="17" t="s">
        <v>85</v>
      </c>
    </row>
    <row r="248" s="2" customFormat="1" ht="24.15" customHeight="1">
      <c r="A248" s="38"/>
      <c r="B248" s="39"/>
      <c r="C248" s="215" t="s">
        <v>382</v>
      </c>
      <c r="D248" s="215" t="s">
        <v>123</v>
      </c>
      <c r="E248" s="216" t="s">
        <v>383</v>
      </c>
      <c r="F248" s="217" t="s">
        <v>384</v>
      </c>
      <c r="G248" s="218" t="s">
        <v>168</v>
      </c>
      <c r="H248" s="219">
        <v>13.092000000000001</v>
      </c>
      <c r="I248" s="220"/>
      <c r="J248" s="221">
        <f>ROUND(I248*H248,2)</f>
        <v>0</v>
      </c>
      <c r="K248" s="217" t="s">
        <v>127</v>
      </c>
      <c r="L248" s="44"/>
      <c r="M248" s="222" t="s">
        <v>1</v>
      </c>
      <c r="N248" s="223" t="s">
        <v>40</v>
      </c>
      <c r="O248" s="91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6" t="s">
        <v>128</v>
      </c>
      <c r="AT248" s="226" t="s">
        <v>123</v>
      </c>
      <c r="AU248" s="226" t="s">
        <v>85</v>
      </c>
      <c r="AY248" s="17" t="s">
        <v>121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7" t="s">
        <v>80</v>
      </c>
      <c r="BK248" s="227">
        <f>ROUND(I248*H248,2)</f>
        <v>0</v>
      </c>
      <c r="BL248" s="17" t="s">
        <v>128</v>
      </c>
      <c r="BM248" s="226" t="s">
        <v>385</v>
      </c>
    </row>
    <row r="249" s="2" customFormat="1">
      <c r="A249" s="38"/>
      <c r="B249" s="39"/>
      <c r="C249" s="40"/>
      <c r="D249" s="228" t="s">
        <v>130</v>
      </c>
      <c r="E249" s="40"/>
      <c r="F249" s="229" t="s">
        <v>386</v>
      </c>
      <c r="G249" s="40"/>
      <c r="H249" s="40"/>
      <c r="I249" s="230"/>
      <c r="J249" s="40"/>
      <c r="K249" s="40"/>
      <c r="L249" s="44"/>
      <c r="M249" s="231"/>
      <c r="N249" s="23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130</v>
      </c>
      <c r="AU249" s="17" t="s">
        <v>85</v>
      </c>
    </row>
    <row r="250" s="13" customFormat="1">
      <c r="A250" s="13"/>
      <c r="B250" s="233"/>
      <c r="C250" s="234"/>
      <c r="D250" s="235" t="s">
        <v>132</v>
      </c>
      <c r="E250" s="236" t="s">
        <v>1</v>
      </c>
      <c r="F250" s="237" t="s">
        <v>387</v>
      </c>
      <c r="G250" s="234"/>
      <c r="H250" s="238">
        <v>13.092000000000001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132</v>
      </c>
      <c r="AU250" s="244" t="s">
        <v>85</v>
      </c>
      <c r="AV250" s="13" t="s">
        <v>85</v>
      </c>
      <c r="AW250" s="13" t="s">
        <v>32</v>
      </c>
      <c r="AX250" s="13" t="s">
        <v>80</v>
      </c>
      <c r="AY250" s="244" t="s">
        <v>121</v>
      </c>
    </row>
    <row r="251" s="2" customFormat="1" ht="33" customHeight="1">
      <c r="A251" s="38"/>
      <c r="B251" s="39"/>
      <c r="C251" s="215" t="s">
        <v>388</v>
      </c>
      <c r="D251" s="215" t="s">
        <v>123</v>
      </c>
      <c r="E251" s="216" t="s">
        <v>389</v>
      </c>
      <c r="F251" s="217" t="s">
        <v>390</v>
      </c>
      <c r="G251" s="218" t="s">
        <v>168</v>
      </c>
      <c r="H251" s="219">
        <v>3.2730000000000001</v>
      </c>
      <c r="I251" s="220"/>
      <c r="J251" s="221">
        <f>ROUND(I251*H251,2)</f>
        <v>0</v>
      </c>
      <c r="K251" s="217" t="s">
        <v>127</v>
      </c>
      <c r="L251" s="44"/>
      <c r="M251" s="222" t="s">
        <v>1</v>
      </c>
      <c r="N251" s="223" t="s">
        <v>40</v>
      </c>
      <c r="O251" s="91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6" t="s">
        <v>128</v>
      </c>
      <c r="AT251" s="226" t="s">
        <v>123</v>
      </c>
      <c r="AU251" s="226" t="s">
        <v>85</v>
      </c>
      <c r="AY251" s="17" t="s">
        <v>121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7" t="s">
        <v>80</v>
      </c>
      <c r="BK251" s="227">
        <f>ROUND(I251*H251,2)</f>
        <v>0</v>
      </c>
      <c r="BL251" s="17" t="s">
        <v>128</v>
      </c>
      <c r="BM251" s="226" t="s">
        <v>391</v>
      </c>
    </row>
    <row r="252" s="2" customFormat="1">
      <c r="A252" s="38"/>
      <c r="B252" s="39"/>
      <c r="C252" s="40"/>
      <c r="D252" s="228" t="s">
        <v>130</v>
      </c>
      <c r="E252" s="40"/>
      <c r="F252" s="229" t="s">
        <v>392</v>
      </c>
      <c r="G252" s="40"/>
      <c r="H252" s="40"/>
      <c r="I252" s="230"/>
      <c r="J252" s="40"/>
      <c r="K252" s="40"/>
      <c r="L252" s="44"/>
      <c r="M252" s="231"/>
      <c r="N252" s="232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85</v>
      </c>
    </row>
    <row r="253" s="12" customFormat="1" ht="22.8" customHeight="1">
      <c r="A253" s="12"/>
      <c r="B253" s="199"/>
      <c r="C253" s="200"/>
      <c r="D253" s="201" t="s">
        <v>74</v>
      </c>
      <c r="E253" s="213" t="s">
        <v>393</v>
      </c>
      <c r="F253" s="213" t="s">
        <v>394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SUM(P254:P255)</f>
        <v>0</v>
      </c>
      <c r="Q253" s="207"/>
      <c r="R253" s="208">
        <f>SUM(R254:R255)</f>
        <v>0</v>
      </c>
      <c r="S253" s="207"/>
      <c r="T253" s="209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80</v>
      </c>
      <c r="AT253" s="211" t="s">
        <v>74</v>
      </c>
      <c r="AU253" s="211" t="s">
        <v>80</v>
      </c>
      <c r="AY253" s="210" t="s">
        <v>121</v>
      </c>
      <c r="BK253" s="212">
        <f>SUM(BK254:BK255)</f>
        <v>0</v>
      </c>
    </row>
    <row r="254" s="2" customFormat="1" ht="33" customHeight="1">
      <c r="A254" s="38"/>
      <c r="B254" s="39"/>
      <c r="C254" s="215" t="s">
        <v>395</v>
      </c>
      <c r="D254" s="215" t="s">
        <v>123</v>
      </c>
      <c r="E254" s="216" t="s">
        <v>396</v>
      </c>
      <c r="F254" s="217" t="s">
        <v>397</v>
      </c>
      <c r="G254" s="218" t="s">
        <v>168</v>
      </c>
      <c r="H254" s="219">
        <v>121.852</v>
      </c>
      <c r="I254" s="220"/>
      <c r="J254" s="221">
        <f>ROUND(I254*H254,2)</f>
        <v>0</v>
      </c>
      <c r="K254" s="217" t="s">
        <v>127</v>
      </c>
      <c r="L254" s="44"/>
      <c r="M254" s="222" t="s">
        <v>1</v>
      </c>
      <c r="N254" s="223" t="s">
        <v>40</v>
      </c>
      <c r="O254" s="91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6" t="s">
        <v>128</v>
      </c>
      <c r="AT254" s="226" t="s">
        <v>123</v>
      </c>
      <c r="AU254" s="226" t="s">
        <v>85</v>
      </c>
      <c r="AY254" s="17" t="s">
        <v>121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7" t="s">
        <v>80</v>
      </c>
      <c r="BK254" s="227">
        <f>ROUND(I254*H254,2)</f>
        <v>0</v>
      </c>
      <c r="BL254" s="17" t="s">
        <v>128</v>
      </c>
      <c r="BM254" s="226" t="s">
        <v>398</v>
      </c>
    </row>
    <row r="255" s="2" customFormat="1">
      <c r="A255" s="38"/>
      <c r="B255" s="39"/>
      <c r="C255" s="40"/>
      <c r="D255" s="228" t="s">
        <v>130</v>
      </c>
      <c r="E255" s="40"/>
      <c r="F255" s="229" t="s">
        <v>399</v>
      </c>
      <c r="G255" s="40"/>
      <c r="H255" s="40"/>
      <c r="I255" s="230"/>
      <c r="J255" s="40"/>
      <c r="K255" s="40"/>
      <c r="L255" s="44"/>
      <c r="M255" s="231"/>
      <c r="N255" s="232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85</v>
      </c>
    </row>
    <row r="256" s="12" customFormat="1" ht="25.92" customHeight="1">
      <c r="A256" s="12"/>
      <c r="B256" s="199"/>
      <c r="C256" s="200"/>
      <c r="D256" s="201" t="s">
        <v>74</v>
      </c>
      <c r="E256" s="202" t="s">
        <v>400</v>
      </c>
      <c r="F256" s="202" t="s">
        <v>401</v>
      </c>
      <c r="G256" s="200"/>
      <c r="H256" s="200"/>
      <c r="I256" s="203"/>
      <c r="J256" s="204">
        <f>BK256</f>
        <v>0</v>
      </c>
      <c r="K256" s="200"/>
      <c r="L256" s="205"/>
      <c r="M256" s="206"/>
      <c r="N256" s="207"/>
      <c r="O256" s="207"/>
      <c r="P256" s="208">
        <f>P257+P265</f>
        <v>0</v>
      </c>
      <c r="Q256" s="207"/>
      <c r="R256" s="208">
        <f>R257+R265</f>
        <v>0.13754820000000001</v>
      </c>
      <c r="S256" s="207"/>
      <c r="T256" s="209">
        <f>T257+T265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85</v>
      </c>
      <c r="AT256" s="211" t="s">
        <v>74</v>
      </c>
      <c r="AU256" s="211" t="s">
        <v>75</v>
      </c>
      <c r="AY256" s="210" t="s">
        <v>121</v>
      </c>
      <c r="BK256" s="212">
        <f>BK257+BK265</f>
        <v>0</v>
      </c>
    </row>
    <row r="257" s="12" customFormat="1" ht="22.8" customHeight="1">
      <c r="A257" s="12"/>
      <c r="B257" s="199"/>
      <c r="C257" s="200"/>
      <c r="D257" s="201" t="s">
        <v>74</v>
      </c>
      <c r="E257" s="213" t="s">
        <v>402</v>
      </c>
      <c r="F257" s="213" t="s">
        <v>403</v>
      </c>
      <c r="G257" s="200"/>
      <c r="H257" s="200"/>
      <c r="I257" s="203"/>
      <c r="J257" s="214">
        <f>BK257</f>
        <v>0</v>
      </c>
      <c r="K257" s="200"/>
      <c r="L257" s="205"/>
      <c r="M257" s="206"/>
      <c r="N257" s="207"/>
      <c r="O257" s="207"/>
      <c r="P257" s="208">
        <f>SUM(P258:P264)</f>
        <v>0</v>
      </c>
      <c r="Q257" s="207"/>
      <c r="R257" s="208">
        <f>SUM(R258:R264)</f>
        <v>0.1133892</v>
      </c>
      <c r="S257" s="207"/>
      <c r="T257" s="209">
        <f>SUM(T258:T264)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85</v>
      </c>
      <c r="AT257" s="211" t="s">
        <v>74</v>
      </c>
      <c r="AU257" s="211" t="s">
        <v>80</v>
      </c>
      <c r="AY257" s="210" t="s">
        <v>121</v>
      </c>
      <c r="BK257" s="212">
        <f>SUM(BK258:BK264)</f>
        <v>0</v>
      </c>
    </row>
    <row r="258" s="2" customFormat="1" ht="21.75" customHeight="1">
      <c r="A258" s="38"/>
      <c r="B258" s="39"/>
      <c r="C258" s="215" t="s">
        <v>404</v>
      </c>
      <c r="D258" s="215" t="s">
        <v>123</v>
      </c>
      <c r="E258" s="216" t="s">
        <v>405</v>
      </c>
      <c r="F258" s="217" t="s">
        <v>406</v>
      </c>
      <c r="G258" s="218" t="s">
        <v>407</v>
      </c>
      <c r="H258" s="219">
        <v>105.56</v>
      </c>
      <c r="I258" s="220"/>
      <c r="J258" s="221">
        <f>ROUND(I258*H258,2)</f>
        <v>0</v>
      </c>
      <c r="K258" s="217" t="s">
        <v>127</v>
      </c>
      <c r="L258" s="44"/>
      <c r="M258" s="222" t="s">
        <v>1</v>
      </c>
      <c r="N258" s="223" t="s">
        <v>40</v>
      </c>
      <c r="O258" s="91"/>
      <c r="P258" s="224">
        <f>O258*H258</f>
        <v>0</v>
      </c>
      <c r="Q258" s="224">
        <v>6.9999999999999994E-05</v>
      </c>
      <c r="R258" s="224">
        <f>Q258*H258</f>
        <v>0.0073891999999999994</v>
      </c>
      <c r="S258" s="224">
        <v>0</v>
      </c>
      <c r="T258" s="22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6" t="s">
        <v>226</v>
      </c>
      <c r="AT258" s="226" t="s">
        <v>123</v>
      </c>
      <c r="AU258" s="226" t="s">
        <v>85</v>
      </c>
      <c r="AY258" s="17" t="s">
        <v>121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7" t="s">
        <v>80</v>
      </c>
      <c r="BK258" s="227">
        <f>ROUND(I258*H258,2)</f>
        <v>0</v>
      </c>
      <c r="BL258" s="17" t="s">
        <v>226</v>
      </c>
      <c r="BM258" s="226" t="s">
        <v>408</v>
      </c>
    </row>
    <row r="259" s="2" customFormat="1">
      <c r="A259" s="38"/>
      <c r="B259" s="39"/>
      <c r="C259" s="40"/>
      <c r="D259" s="228" t="s">
        <v>130</v>
      </c>
      <c r="E259" s="40"/>
      <c r="F259" s="229" t="s">
        <v>409</v>
      </c>
      <c r="G259" s="40"/>
      <c r="H259" s="40"/>
      <c r="I259" s="230"/>
      <c r="J259" s="40"/>
      <c r="K259" s="40"/>
      <c r="L259" s="44"/>
      <c r="M259" s="231"/>
      <c r="N259" s="232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85</v>
      </c>
    </row>
    <row r="260" s="13" customFormat="1">
      <c r="A260" s="13"/>
      <c r="B260" s="233"/>
      <c r="C260" s="234"/>
      <c r="D260" s="235" t="s">
        <v>132</v>
      </c>
      <c r="E260" s="236" t="s">
        <v>1</v>
      </c>
      <c r="F260" s="237" t="s">
        <v>410</v>
      </c>
      <c r="G260" s="234"/>
      <c r="H260" s="238">
        <v>105.56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132</v>
      </c>
      <c r="AU260" s="244" t="s">
        <v>85</v>
      </c>
      <c r="AV260" s="13" t="s">
        <v>85</v>
      </c>
      <c r="AW260" s="13" t="s">
        <v>32</v>
      </c>
      <c r="AX260" s="13" t="s">
        <v>80</v>
      </c>
      <c r="AY260" s="244" t="s">
        <v>121</v>
      </c>
    </row>
    <row r="261" s="2" customFormat="1" ht="24.15" customHeight="1">
      <c r="A261" s="38"/>
      <c r="B261" s="39"/>
      <c r="C261" s="256" t="s">
        <v>411</v>
      </c>
      <c r="D261" s="256" t="s">
        <v>184</v>
      </c>
      <c r="E261" s="257" t="s">
        <v>412</v>
      </c>
      <c r="F261" s="258" t="s">
        <v>413</v>
      </c>
      <c r="G261" s="259" t="s">
        <v>168</v>
      </c>
      <c r="H261" s="260">
        <v>0.106</v>
      </c>
      <c r="I261" s="261"/>
      <c r="J261" s="262">
        <f>ROUND(I261*H261,2)</f>
        <v>0</v>
      </c>
      <c r="K261" s="258" t="s">
        <v>127</v>
      </c>
      <c r="L261" s="263"/>
      <c r="M261" s="264" t="s">
        <v>1</v>
      </c>
      <c r="N261" s="265" t="s">
        <v>40</v>
      </c>
      <c r="O261" s="91"/>
      <c r="P261" s="224">
        <f>O261*H261</f>
        <v>0</v>
      </c>
      <c r="Q261" s="224">
        <v>1</v>
      </c>
      <c r="R261" s="224">
        <f>Q261*H261</f>
        <v>0.106</v>
      </c>
      <c r="S261" s="224">
        <v>0</v>
      </c>
      <c r="T261" s="22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6" t="s">
        <v>307</v>
      </c>
      <c r="AT261" s="226" t="s">
        <v>184</v>
      </c>
      <c r="AU261" s="226" t="s">
        <v>85</v>
      </c>
      <c r="AY261" s="17" t="s">
        <v>121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7" t="s">
        <v>80</v>
      </c>
      <c r="BK261" s="227">
        <f>ROUND(I261*H261,2)</f>
        <v>0</v>
      </c>
      <c r="BL261" s="17" t="s">
        <v>226</v>
      </c>
      <c r="BM261" s="226" t="s">
        <v>414</v>
      </c>
    </row>
    <row r="262" s="13" customFormat="1">
      <c r="A262" s="13"/>
      <c r="B262" s="233"/>
      <c r="C262" s="234"/>
      <c r="D262" s="235" t="s">
        <v>132</v>
      </c>
      <c r="E262" s="236" t="s">
        <v>1</v>
      </c>
      <c r="F262" s="237" t="s">
        <v>415</v>
      </c>
      <c r="G262" s="234"/>
      <c r="H262" s="238">
        <v>0.106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132</v>
      </c>
      <c r="AU262" s="244" t="s">
        <v>85</v>
      </c>
      <c r="AV262" s="13" t="s">
        <v>85</v>
      </c>
      <c r="AW262" s="13" t="s">
        <v>32</v>
      </c>
      <c r="AX262" s="13" t="s">
        <v>80</v>
      </c>
      <c r="AY262" s="244" t="s">
        <v>121</v>
      </c>
    </row>
    <row r="263" s="2" customFormat="1" ht="24.15" customHeight="1">
      <c r="A263" s="38"/>
      <c r="B263" s="39"/>
      <c r="C263" s="215" t="s">
        <v>416</v>
      </c>
      <c r="D263" s="215" t="s">
        <v>123</v>
      </c>
      <c r="E263" s="216" t="s">
        <v>417</v>
      </c>
      <c r="F263" s="217" t="s">
        <v>418</v>
      </c>
      <c r="G263" s="218" t="s">
        <v>168</v>
      </c>
      <c r="H263" s="219">
        <v>0.113</v>
      </c>
      <c r="I263" s="220"/>
      <c r="J263" s="221">
        <f>ROUND(I263*H263,2)</f>
        <v>0</v>
      </c>
      <c r="K263" s="217" t="s">
        <v>127</v>
      </c>
      <c r="L263" s="44"/>
      <c r="M263" s="222" t="s">
        <v>1</v>
      </c>
      <c r="N263" s="223" t="s">
        <v>40</v>
      </c>
      <c r="O263" s="91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6" t="s">
        <v>226</v>
      </c>
      <c r="AT263" s="226" t="s">
        <v>123</v>
      </c>
      <c r="AU263" s="226" t="s">
        <v>85</v>
      </c>
      <c r="AY263" s="17" t="s">
        <v>121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7" t="s">
        <v>80</v>
      </c>
      <c r="BK263" s="227">
        <f>ROUND(I263*H263,2)</f>
        <v>0</v>
      </c>
      <c r="BL263" s="17" t="s">
        <v>226</v>
      </c>
      <c r="BM263" s="226" t="s">
        <v>419</v>
      </c>
    </row>
    <row r="264" s="2" customFormat="1">
      <c r="A264" s="38"/>
      <c r="B264" s="39"/>
      <c r="C264" s="40"/>
      <c r="D264" s="228" t="s">
        <v>130</v>
      </c>
      <c r="E264" s="40"/>
      <c r="F264" s="229" t="s">
        <v>420</v>
      </c>
      <c r="G264" s="40"/>
      <c r="H264" s="40"/>
      <c r="I264" s="230"/>
      <c r="J264" s="40"/>
      <c r="K264" s="40"/>
      <c r="L264" s="44"/>
      <c r="M264" s="231"/>
      <c r="N264" s="232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130</v>
      </c>
      <c r="AU264" s="17" t="s">
        <v>85</v>
      </c>
    </row>
    <row r="265" s="12" customFormat="1" ht="22.8" customHeight="1">
      <c r="A265" s="12"/>
      <c r="B265" s="199"/>
      <c r="C265" s="200"/>
      <c r="D265" s="201" t="s">
        <v>74</v>
      </c>
      <c r="E265" s="213" t="s">
        <v>421</v>
      </c>
      <c r="F265" s="213" t="s">
        <v>422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SUM(P266:P280)</f>
        <v>0</v>
      </c>
      <c r="Q265" s="207"/>
      <c r="R265" s="208">
        <f>SUM(R266:R280)</f>
        <v>0.024159</v>
      </c>
      <c r="S265" s="207"/>
      <c r="T265" s="209">
        <f>SUM(T266:T280)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85</v>
      </c>
      <c r="AT265" s="211" t="s">
        <v>74</v>
      </c>
      <c r="AU265" s="211" t="s">
        <v>80</v>
      </c>
      <c r="AY265" s="210" t="s">
        <v>121</v>
      </c>
      <c r="BK265" s="212">
        <f>SUM(BK266:BK280)</f>
        <v>0</v>
      </c>
    </row>
    <row r="266" s="2" customFormat="1" ht="24.15" customHeight="1">
      <c r="A266" s="38"/>
      <c r="B266" s="39"/>
      <c r="C266" s="215" t="s">
        <v>423</v>
      </c>
      <c r="D266" s="215" t="s">
        <v>123</v>
      </c>
      <c r="E266" s="216" t="s">
        <v>424</v>
      </c>
      <c r="F266" s="217" t="s">
        <v>425</v>
      </c>
      <c r="G266" s="218" t="s">
        <v>126</v>
      </c>
      <c r="H266" s="219">
        <v>85.403999999999996</v>
      </c>
      <c r="I266" s="220"/>
      <c r="J266" s="221">
        <f>ROUND(I266*H266,2)</f>
        <v>0</v>
      </c>
      <c r="K266" s="217" t="s">
        <v>127</v>
      </c>
      <c r="L266" s="44"/>
      <c r="M266" s="222" t="s">
        <v>1</v>
      </c>
      <c r="N266" s="223" t="s">
        <v>40</v>
      </c>
      <c r="O266" s="91"/>
      <c r="P266" s="224">
        <f>O266*H266</f>
        <v>0</v>
      </c>
      <c r="Q266" s="224">
        <v>0.00012999999999999999</v>
      </c>
      <c r="R266" s="224">
        <f>Q266*H266</f>
        <v>0.011102519999999999</v>
      </c>
      <c r="S266" s="224">
        <v>0</v>
      </c>
      <c r="T266" s="22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6" t="s">
        <v>226</v>
      </c>
      <c r="AT266" s="226" t="s">
        <v>123</v>
      </c>
      <c r="AU266" s="226" t="s">
        <v>85</v>
      </c>
      <c r="AY266" s="17" t="s">
        <v>121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7" t="s">
        <v>80</v>
      </c>
      <c r="BK266" s="227">
        <f>ROUND(I266*H266,2)</f>
        <v>0</v>
      </c>
      <c r="BL266" s="17" t="s">
        <v>226</v>
      </c>
      <c r="BM266" s="226" t="s">
        <v>426</v>
      </c>
    </row>
    <row r="267" s="2" customFormat="1">
      <c r="A267" s="38"/>
      <c r="B267" s="39"/>
      <c r="C267" s="40"/>
      <c r="D267" s="228" t="s">
        <v>130</v>
      </c>
      <c r="E267" s="40"/>
      <c r="F267" s="229" t="s">
        <v>427</v>
      </c>
      <c r="G267" s="40"/>
      <c r="H267" s="40"/>
      <c r="I267" s="230"/>
      <c r="J267" s="40"/>
      <c r="K267" s="40"/>
      <c r="L267" s="44"/>
      <c r="M267" s="231"/>
      <c r="N267" s="232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85</v>
      </c>
    </row>
    <row r="268" s="13" customFormat="1">
      <c r="A268" s="13"/>
      <c r="B268" s="233"/>
      <c r="C268" s="234"/>
      <c r="D268" s="235" t="s">
        <v>132</v>
      </c>
      <c r="E268" s="236" t="s">
        <v>1</v>
      </c>
      <c r="F268" s="237" t="s">
        <v>428</v>
      </c>
      <c r="G268" s="234"/>
      <c r="H268" s="238">
        <v>85.403999999999996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132</v>
      </c>
      <c r="AU268" s="244" t="s">
        <v>85</v>
      </c>
      <c r="AV268" s="13" t="s">
        <v>85</v>
      </c>
      <c r="AW268" s="13" t="s">
        <v>32</v>
      </c>
      <c r="AX268" s="13" t="s">
        <v>80</v>
      </c>
      <c r="AY268" s="244" t="s">
        <v>121</v>
      </c>
    </row>
    <row r="269" s="2" customFormat="1" ht="24.15" customHeight="1">
      <c r="A269" s="38"/>
      <c r="B269" s="39"/>
      <c r="C269" s="215" t="s">
        <v>429</v>
      </c>
      <c r="D269" s="215" t="s">
        <v>123</v>
      </c>
      <c r="E269" s="216" t="s">
        <v>430</v>
      </c>
      <c r="F269" s="217" t="s">
        <v>431</v>
      </c>
      <c r="G269" s="218" t="s">
        <v>126</v>
      </c>
      <c r="H269" s="219">
        <v>85.403999999999996</v>
      </c>
      <c r="I269" s="220"/>
      <c r="J269" s="221">
        <f>ROUND(I269*H269,2)</f>
        <v>0</v>
      </c>
      <c r="K269" s="217" t="s">
        <v>127</v>
      </c>
      <c r="L269" s="44"/>
      <c r="M269" s="222" t="s">
        <v>1</v>
      </c>
      <c r="N269" s="223" t="s">
        <v>40</v>
      </c>
      <c r="O269" s="91"/>
      <c r="P269" s="224">
        <f>O269*H269</f>
        <v>0</v>
      </c>
      <c r="Q269" s="224">
        <v>0.00012</v>
      </c>
      <c r="R269" s="224">
        <f>Q269*H269</f>
        <v>0.010248479999999999</v>
      </c>
      <c r="S269" s="224">
        <v>0</v>
      </c>
      <c r="T269" s="22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6" t="s">
        <v>226</v>
      </c>
      <c r="AT269" s="226" t="s">
        <v>123</v>
      </c>
      <c r="AU269" s="226" t="s">
        <v>85</v>
      </c>
      <c r="AY269" s="17" t="s">
        <v>121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7" t="s">
        <v>80</v>
      </c>
      <c r="BK269" s="227">
        <f>ROUND(I269*H269,2)</f>
        <v>0</v>
      </c>
      <c r="BL269" s="17" t="s">
        <v>226</v>
      </c>
      <c r="BM269" s="226" t="s">
        <v>432</v>
      </c>
    </row>
    <row r="270" s="2" customFormat="1">
      <c r="A270" s="38"/>
      <c r="B270" s="39"/>
      <c r="C270" s="40"/>
      <c r="D270" s="228" t="s">
        <v>130</v>
      </c>
      <c r="E270" s="40"/>
      <c r="F270" s="229" t="s">
        <v>433</v>
      </c>
      <c r="G270" s="40"/>
      <c r="H270" s="40"/>
      <c r="I270" s="230"/>
      <c r="J270" s="40"/>
      <c r="K270" s="40"/>
      <c r="L270" s="44"/>
      <c r="M270" s="231"/>
      <c r="N270" s="232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130</v>
      </c>
      <c r="AU270" s="17" t="s">
        <v>85</v>
      </c>
    </row>
    <row r="271" s="13" customFormat="1">
      <c r="A271" s="13"/>
      <c r="B271" s="233"/>
      <c r="C271" s="234"/>
      <c r="D271" s="235" t="s">
        <v>132</v>
      </c>
      <c r="E271" s="236" t="s">
        <v>1</v>
      </c>
      <c r="F271" s="237" t="s">
        <v>428</v>
      </c>
      <c r="G271" s="234"/>
      <c r="H271" s="238">
        <v>85.403999999999996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132</v>
      </c>
      <c r="AU271" s="244" t="s">
        <v>85</v>
      </c>
      <c r="AV271" s="13" t="s">
        <v>85</v>
      </c>
      <c r="AW271" s="13" t="s">
        <v>32</v>
      </c>
      <c r="AX271" s="13" t="s">
        <v>80</v>
      </c>
      <c r="AY271" s="244" t="s">
        <v>121</v>
      </c>
    </row>
    <row r="272" s="2" customFormat="1" ht="24.15" customHeight="1">
      <c r="A272" s="38"/>
      <c r="B272" s="39"/>
      <c r="C272" s="215" t="s">
        <v>434</v>
      </c>
      <c r="D272" s="215" t="s">
        <v>123</v>
      </c>
      <c r="E272" s="216" t="s">
        <v>435</v>
      </c>
      <c r="F272" s="217" t="s">
        <v>436</v>
      </c>
      <c r="G272" s="218" t="s">
        <v>126</v>
      </c>
      <c r="H272" s="219">
        <v>7.7999999999999998</v>
      </c>
      <c r="I272" s="220"/>
      <c r="J272" s="221">
        <f>ROUND(I272*H272,2)</f>
        <v>0</v>
      </c>
      <c r="K272" s="217" t="s">
        <v>127</v>
      </c>
      <c r="L272" s="44"/>
      <c r="M272" s="222" t="s">
        <v>1</v>
      </c>
      <c r="N272" s="223" t="s">
        <v>40</v>
      </c>
      <c r="O272" s="91"/>
      <c r="P272" s="224">
        <f>O272*H272</f>
        <v>0</v>
      </c>
      <c r="Q272" s="224">
        <v>6.9999999999999994E-05</v>
      </c>
      <c r="R272" s="224">
        <f>Q272*H272</f>
        <v>0.00054599999999999994</v>
      </c>
      <c r="S272" s="224">
        <v>0</v>
      </c>
      <c r="T272" s="22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6" t="s">
        <v>226</v>
      </c>
      <c r="AT272" s="226" t="s">
        <v>123</v>
      </c>
      <c r="AU272" s="226" t="s">
        <v>85</v>
      </c>
      <c r="AY272" s="17" t="s">
        <v>121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7" t="s">
        <v>80</v>
      </c>
      <c r="BK272" s="227">
        <f>ROUND(I272*H272,2)</f>
        <v>0</v>
      </c>
      <c r="BL272" s="17" t="s">
        <v>226</v>
      </c>
      <c r="BM272" s="226" t="s">
        <v>437</v>
      </c>
    </row>
    <row r="273" s="2" customFormat="1">
      <c r="A273" s="38"/>
      <c r="B273" s="39"/>
      <c r="C273" s="40"/>
      <c r="D273" s="228" t="s">
        <v>130</v>
      </c>
      <c r="E273" s="40"/>
      <c r="F273" s="229" t="s">
        <v>438</v>
      </c>
      <c r="G273" s="40"/>
      <c r="H273" s="40"/>
      <c r="I273" s="230"/>
      <c r="J273" s="40"/>
      <c r="K273" s="40"/>
      <c r="L273" s="44"/>
      <c r="M273" s="231"/>
      <c r="N273" s="232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130</v>
      </c>
      <c r="AU273" s="17" t="s">
        <v>85</v>
      </c>
    </row>
    <row r="274" s="13" customFormat="1">
      <c r="A274" s="13"/>
      <c r="B274" s="233"/>
      <c r="C274" s="234"/>
      <c r="D274" s="235" t="s">
        <v>132</v>
      </c>
      <c r="E274" s="236" t="s">
        <v>1</v>
      </c>
      <c r="F274" s="237" t="s">
        <v>439</v>
      </c>
      <c r="G274" s="234"/>
      <c r="H274" s="238">
        <v>7.7999999999999998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132</v>
      </c>
      <c r="AU274" s="244" t="s">
        <v>85</v>
      </c>
      <c r="AV274" s="13" t="s">
        <v>85</v>
      </c>
      <c r="AW274" s="13" t="s">
        <v>32</v>
      </c>
      <c r="AX274" s="13" t="s">
        <v>80</v>
      </c>
      <c r="AY274" s="244" t="s">
        <v>121</v>
      </c>
    </row>
    <row r="275" s="2" customFormat="1" ht="24.15" customHeight="1">
      <c r="A275" s="38"/>
      <c r="B275" s="39"/>
      <c r="C275" s="215" t="s">
        <v>440</v>
      </c>
      <c r="D275" s="215" t="s">
        <v>123</v>
      </c>
      <c r="E275" s="216" t="s">
        <v>441</v>
      </c>
      <c r="F275" s="217" t="s">
        <v>442</v>
      </c>
      <c r="G275" s="218" t="s">
        <v>126</v>
      </c>
      <c r="H275" s="219">
        <v>7.7999999999999998</v>
      </c>
      <c r="I275" s="220"/>
      <c r="J275" s="221">
        <f>ROUND(I275*H275,2)</f>
        <v>0</v>
      </c>
      <c r="K275" s="217" t="s">
        <v>127</v>
      </c>
      <c r="L275" s="44"/>
      <c r="M275" s="222" t="s">
        <v>1</v>
      </c>
      <c r="N275" s="223" t="s">
        <v>40</v>
      </c>
      <c r="O275" s="91"/>
      <c r="P275" s="224">
        <f>O275*H275</f>
        <v>0</v>
      </c>
      <c r="Q275" s="224">
        <v>0.00017000000000000001</v>
      </c>
      <c r="R275" s="224">
        <f>Q275*H275</f>
        <v>0.0013260000000000001</v>
      </c>
      <c r="S275" s="224">
        <v>0</v>
      </c>
      <c r="T275" s="22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6" t="s">
        <v>226</v>
      </c>
      <c r="AT275" s="226" t="s">
        <v>123</v>
      </c>
      <c r="AU275" s="226" t="s">
        <v>85</v>
      </c>
      <c r="AY275" s="17" t="s">
        <v>121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7" t="s">
        <v>80</v>
      </c>
      <c r="BK275" s="227">
        <f>ROUND(I275*H275,2)</f>
        <v>0</v>
      </c>
      <c r="BL275" s="17" t="s">
        <v>226</v>
      </c>
      <c r="BM275" s="226" t="s">
        <v>443</v>
      </c>
    </row>
    <row r="276" s="2" customFormat="1">
      <c r="A276" s="38"/>
      <c r="B276" s="39"/>
      <c r="C276" s="40"/>
      <c r="D276" s="228" t="s">
        <v>130</v>
      </c>
      <c r="E276" s="40"/>
      <c r="F276" s="229" t="s">
        <v>444</v>
      </c>
      <c r="G276" s="40"/>
      <c r="H276" s="40"/>
      <c r="I276" s="230"/>
      <c r="J276" s="40"/>
      <c r="K276" s="40"/>
      <c r="L276" s="44"/>
      <c r="M276" s="231"/>
      <c r="N276" s="232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130</v>
      </c>
      <c r="AU276" s="17" t="s">
        <v>85</v>
      </c>
    </row>
    <row r="277" s="13" customFormat="1">
      <c r="A277" s="13"/>
      <c r="B277" s="233"/>
      <c r="C277" s="234"/>
      <c r="D277" s="235" t="s">
        <v>132</v>
      </c>
      <c r="E277" s="236" t="s">
        <v>1</v>
      </c>
      <c r="F277" s="237" t="s">
        <v>439</v>
      </c>
      <c r="G277" s="234"/>
      <c r="H277" s="238">
        <v>7.7999999999999998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132</v>
      </c>
      <c r="AU277" s="244" t="s">
        <v>85</v>
      </c>
      <c r="AV277" s="13" t="s">
        <v>85</v>
      </c>
      <c r="AW277" s="13" t="s">
        <v>32</v>
      </c>
      <c r="AX277" s="13" t="s">
        <v>80</v>
      </c>
      <c r="AY277" s="244" t="s">
        <v>121</v>
      </c>
    </row>
    <row r="278" s="2" customFormat="1" ht="24.15" customHeight="1">
      <c r="A278" s="38"/>
      <c r="B278" s="39"/>
      <c r="C278" s="215" t="s">
        <v>445</v>
      </c>
      <c r="D278" s="215" t="s">
        <v>123</v>
      </c>
      <c r="E278" s="216" t="s">
        <v>446</v>
      </c>
      <c r="F278" s="217" t="s">
        <v>447</v>
      </c>
      <c r="G278" s="218" t="s">
        <v>126</v>
      </c>
      <c r="H278" s="219">
        <v>7.7999999999999998</v>
      </c>
      <c r="I278" s="220"/>
      <c r="J278" s="221">
        <f>ROUND(I278*H278,2)</f>
        <v>0</v>
      </c>
      <c r="K278" s="217" t="s">
        <v>127</v>
      </c>
      <c r="L278" s="44"/>
      <c r="M278" s="222" t="s">
        <v>1</v>
      </c>
      <c r="N278" s="223" t="s">
        <v>40</v>
      </c>
      <c r="O278" s="91"/>
      <c r="P278" s="224">
        <f>O278*H278</f>
        <v>0</v>
      </c>
      <c r="Q278" s="224">
        <v>0.00012</v>
      </c>
      <c r="R278" s="224">
        <f>Q278*H278</f>
        <v>0.00093599999999999998</v>
      </c>
      <c r="S278" s="224">
        <v>0</v>
      </c>
      <c r="T278" s="22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6" t="s">
        <v>226</v>
      </c>
      <c r="AT278" s="226" t="s">
        <v>123</v>
      </c>
      <c r="AU278" s="226" t="s">
        <v>85</v>
      </c>
      <c r="AY278" s="17" t="s">
        <v>121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7" t="s">
        <v>80</v>
      </c>
      <c r="BK278" s="227">
        <f>ROUND(I278*H278,2)</f>
        <v>0</v>
      </c>
      <c r="BL278" s="17" t="s">
        <v>226</v>
      </c>
      <c r="BM278" s="226" t="s">
        <v>448</v>
      </c>
    </row>
    <row r="279" s="2" customFormat="1">
      <c r="A279" s="38"/>
      <c r="B279" s="39"/>
      <c r="C279" s="40"/>
      <c r="D279" s="228" t="s">
        <v>130</v>
      </c>
      <c r="E279" s="40"/>
      <c r="F279" s="229" t="s">
        <v>449</v>
      </c>
      <c r="G279" s="40"/>
      <c r="H279" s="40"/>
      <c r="I279" s="230"/>
      <c r="J279" s="40"/>
      <c r="K279" s="40"/>
      <c r="L279" s="44"/>
      <c r="M279" s="231"/>
      <c r="N279" s="232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130</v>
      </c>
      <c r="AU279" s="17" t="s">
        <v>85</v>
      </c>
    </row>
    <row r="280" s="13" customFormat="1">
      <c r="A280" s="13"/>
      <c r="B280" s="233"/>
      <c r="C280" s="234"/>
      <c r="D280" s="235" t="s">
        <v>132</v>
      </c>
      <c r="E280" s="236" t="s">
        <v>1</v>
      </c>
      <c r="F280" s="237" t="s">
        <v>439</v>
      </c>
      <c r="G280" s="234"/>
      <c r="H280" s="238">
        <v>7.7999999999999998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132</v>
      </c>
      <c r="AU280" s="244" t="s">
        <v>85</v>
      </c>
      <c r="AV280" s="13" t="s">
        <v>85</v>
      </c>
      <c r="AW280" s="13" t="s">
        <v>32</v>
      </c>
      <c r="AX280" s="13" t="s">
        <v>80</v>
      </c>
      <c r="AY280" s="244" t="s">
        <v>121</v>
      </c>
    </row>
    <row r="281" s="12" customFormat="1" ht="25.92" customHeight="1">
      <c r="A281" s="12"/>
      <c r="B281" s="199"/>
      <c r="C281" s="200"/>
      <c r="D281" s="201" t="s">
        <v>74</v>
      </c>
      <c r="E281" s="202" t="s">
        <v>450</v>
      </c>
      <c r="F281" s="202" t="s">
        <v>451</v>
      </c>
      <c r="G281" s="200"/>
      <c r="H281" s="200"/>
      <c r="I281" s="203"/>
      <c r="J281" s="204">
        <f>BK281</f>
        <v>0</v>
      </c>
      <c r="K281" s="200"/>
      <c r="L281" s="205"/>
      <c r="M281" s="206"/>
      <c r="N281" s="207"/>
      <c r="O281" s="207"/>
      <c r="P281" s="208">
        <f>P282+P289</f>
        <v>0</v>
      </c>
      <c r="Q281" s="207"/>
      <c r="R281" s="208">
        <f>R282+R289</f>
        <v>0</v>
      </c>
      <c r="S281" s="207"/>
      <c r="T281" s="209">
        <f>T282+T289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159</v>
      </c>
      <c r="AT281" s="211" t="s">
        <v>74</v>
      </c>
      <c r="AU281" s="211" t="s">
        <v>75</v>
      </c>
      <c r="AY281" s="210" t="s">
        <v>121</v>
      </c>
      <c r="BK281" s="212">
        <f>BK282+BK289</f>
        <v>0</v>
      </c>
    </row>
    <row r="282" s="12" customFormat="1" ht="22.8" customHeight="1">
      <c r="A282" s="12"/>
      <c r="B282" s="199"/>
      <c r="C282" s="200"/>
      <c r="D282" s="201" t="s">
        <v>74</v>
      </c>
      <c r="E282" s="213" t="s">
        <v>452</v>
      </c>
      <c r="F282" s="213" t="s">
        <v>453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SUM(P283:P288)</f>
        <v>0</v>
      </c>
      <c r="Q282" s="207"/>
      <c r="R282" s="208">
        <f>SUM(R283:R288)</f>
        <v>0</v>
      </c>
      <c r="S282" s="207"/>
      <c r="T282" s="209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159</v>
      </c>
      <c r="AT282" s="211" t="s">
        <v>74</v>
      </c>
      <c r="AU282" s="211" t="s">
        <v>80</v>
      </c>
      <c r="AY282" s="210" t="s">
        <v>121</v>
      </c>
      <c r="BK282" s="212">
        <f>SUM(BK283:BK288)</f>
        <v>0</v>
      </c>
    </row>
    <row r="283" s="2" customFormat="1" ht="16.5" customHeight="1">
      <c r="A283" s="38"/>
      <c r="B283" s="39"/>
      <c r="C283" s="215" t="s">
        <v>454</v>
      </c>
      <c r="D283" s="215" t="s">
        <v>123</v>
      </c>
      <c r="E283" s="216" t="s">
        <v>455</v>
      </c>
      <c r="F283" s="217" t="s">
        <v>456</v>
      </c>
      <c r="G283" s="218" t="s">
        <v>457</v>
      </c>
      <c r="H283" s="219">
        <v>1</v>
      </c>
      <c r="I283" s="220"/>
      <c r="J283" s="221">
        <f>ROUND(I283*H283,2)</f>
        <v>0</v>
      </c>
      <c r="K283" s="217" t="s">
        <v>127</v>
      </c>
      <c r="L283" s="44"/>
      <c r="M283" s="222" t="s">
        <v>1</v>
      </c>
      <c r="N283" s="223" t="s">
        <v>40</v>
      </c>
      <c r="O283" s="91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6" t="s">
        <v>458</v>
      </c>
      <c r="AT283" s="226" t="s">
        <v>123</v>
      </c>
      <c r="AU283" s="226" t="s">
        <v>85</v>
      </c>
      <c r="AY283" s="17" t="s">
        <v>121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7" t="s">
        <v>80</v>
      </c>
      <c r="BK283" s="227">
        <f>ROUND(I283*H283,2)</f>
        <v>0</v>
      </c>
      <c r="BL283" s="17" t="s">
        <v>458</v>
      </c>
      <c r="BM283" s="226" t="s">
        <v>459</v>
      </c>
    </row>
    <row r="284" s="2" customFormat="1">
      <c r="A284" s="38"/>
      <c r="B284" s="39"/>
      <c r="C284" s="40"/>
      <c r="D284" s="228" t="s">
        <v>130</v>
      </c>
      <c r="E284" s="40"/>
      <c r="F284" s="229" t="s">
        <v>460</v>
      </c>
      <c r="G284" s="40"/>
      <c r="H284" s="40"/>
      <c r="I284" s="230"/>
      <c r="J284" s="40"/>
      <c r="K284" s="40"/>
      <c r="L284" s="44"/>
      <c r="M284" s="231"/>
      <c r="N284" s="232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130</v>
      </c>
      <c r="AU284" s="17" t="s">
        <v>85</v>
      </c>
    </row>
    <row r="285" s="2" customFormat="1" ht="16.5" customHeight="1">
      <c r="A285" s="38"/>
      <c r="B285" s="39"/>
      <c r="C285" s="215" t="s">
        <v>461</v>
      </c>
      <c r="D285" s="215" t="s">
        <v>123</v>
      </c>
      <c r="E285" s="216" t="s">
        <v>462</v>
      </c>
      <c r="F285" s="217" t="s">
        <v>463</v>
      </c>
      <c r="G285" s="218" t="s">
        <v>457</v>
      </c>
      <c r="H285" s="219">
        <v>1</v>
      </c>
      <c r="I285" s="220"/>
      <c r="J285" s="221">
        <f>ROUND(I285*H285,2)</f>
        <v>0</v>
      </c>
      <c r="K285" s="217" t="s">
        <v>127</v>
      </c>
      <c r="L285" s="44"/>
      <c r="M285" s="222" t="s">
        <v>1</v>
      </c>
      <c r="N285" s="223" t="s">
        <v>40</v>
      </c>
      <c r="O285" s="91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6" t="s">
        <v>458</v>
      </c>
      <c r="AT285" s="226" t="s">
        <v>123</v>
      </c>
      <c r="AU285" s="226" t="s">
        <v>85</v>
      </c>
      <c r="AY285" s="17" t="s">
        <v>121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7" t="s">
        <v>80</v>
      </c>
      <c r="BK285" s="227">
        <f>ROUND(I285*H285,2)</f>
        <v>0</v>
      </c>
      <c r="BL285" s="17" t="s">
        <v>458</v>
      </c>
      <c r="BM285" s="226" t="s">
        <v>464</v>
      </c>
    </row>
    <row r="286" s="2" customFormat="1">
      <c r="A286" s="38"/>
      <c r="B286" s="39"/>
      <c r="C286" s="40"/>
      <c r="D286" s="228" t="s">
        <v>130</v>
      </c>
      <c r="E286" s="40"/>
      <c r="F286" s="229" t="s">
        <v>465</v>
      </c>
      <c r="G286" s="40"/>
      <c r="H286" s="40"/>
      <c r="I286" s="230"/>
      <c r="J286" s="40"/>
      <c r="K286" s="40"/>
      <c r="L286" s="44"/>
      <c r="M286" s="231"/>
      <c r="N286" s="232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130</v>
      </c>
      <c r="AU286" s="17" t="s">
        <v>85</v>
      </c>
    </row>
    <row r="287" s="2" customFormat="1" ht="16.5" customHeight="1">
      <c r="A287" s="38"/>
      <c r="B287" s="39"/>
      <c r="C287" s="215" t="s">
        <v>466</v>
      </c>
      <c r="D287" s="215" t="s">
        <v>123</v>
      </c>
      <c r="E287" s="216" t="s">
        <v>467</v>
      </c>
      <c r="F287" s="217" t="s">
        <v>468</v>
      </c>
      <c r="G287" s="218" t="s">
        <v>457</v>
      </c>
      <c r="H287" s="219">
        <v>1</v>
      </c>
      <c r="I287" s="220"/>
      <c r="J287" s="221">
        <f>ROUND(I287*H287,2)</f>
        <v>0</v>
      </c>
      <c r="K287" s="217" t="s">
        <v>127</v>
      </c>
      <c r="L287" s="44"/>
      <c r="M287" s="222" t="s">
        <v>1</v>
      </c>
      <c r="N287" s="223" t="s">
        <v>40</v>
      </c>
      <c r="O287" s="91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6" t="s">
        <v>458</v>
      </c>
      <c r="AT287" s="226" t="s">
        <v>123</v>
      </c>
      <c r="AU287" s="226" t="s">
        <v>85</v>
      </c>
      <c r="AY287" s="17" t="s">
        <v>121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7" t="s">
        <v>80</v>
      </c>
      <c r="BK287" s="227">
        <f>ROUND(I287*H287,2)</f>
        <v>0</v>
      </c>
      <c r="BL287" s="17" t="s">
        <v>458</v>
      </c>
      <c r="BM287" s="226" t="s">
        <v>469</v>
      </c>
    </row>
    <row r="288" s="2" customFormat="1">
      <c r="A288" s="38"/>
      <c r="B288" s="39"/>
      <c r="C288" s="40"/>
      <c r="D288" s="228" t="s">
        <v>130</v>
      </c>
      <c r="E288" s="40"/>
      <c r="F288" s="229" t="s">
        <v>470</v>
      </c>
      <c r="G288" s="40"/>
      <c r="H288" s="40"/>
      <c r="I288" s="230"/>
      <c r="J288" s="40"/>
      <c r="K288" s="40"/>
      <c r="L288" s="44"/>
      <c r="M288" s="231"/>
      <c r="N288" s="232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130</v>
      </c>
      <c r="AU288" s="17" t="s">
        <v>85</v>
      </c>
    </row>
    <row r="289" s="12" customFormat="1" ht="22.8" customHeight="1">
      <c r="A289" s="12"/>
      <c r="B289" s="199"/>
      <c r="C289" s="200"/>
      <c r="D289" s="201" t="s">
        <v>74</v>
      </c>
      <c r="E289" s="213" t="s">
        <v>471</v>
      </c>
      <c r="F289" s="213" t="s">
        <v>472</v>
      </c>
      <c r="G289" s="200"/>
      <c r="H289" s="200"/>
      <c r="I289" s="203"/>
      <c r="J289" s="214">
        <f>BK289</f>
        <v>0</v>
      </c>
      <c r="K289" s="200"/>
      <c r="L289" s="205"/>
      <c r="M289" s="206"/>
      <c r="N289" s="207"/>
      <c r="O289" s="207"/>
      <c r="P289" s="208">
        <f>SUM(P290:P291)</f>
        <v>0</v>
      </c>
      <c r="Q289" s="207"/>
      <c r="R289" s="208">
        <f>SUM(R290:R291)</f>
        <v>0</v>
      </c>
      <c r="S289" s="207"/>
      <c r="T289" s="209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159</v>
      </c>
      <c r="AT289" s="211" t="s">
        <v>74</v>
      </c>
      <c r="AU289" s="211" t="s">
        <v>80</v>
      </c>
      <c r="AY289" s="210" t="s">
        <v>121</v>
      </c>
      <c r="BK289" s="212">
        <f>SUM(BK290:BK291)</f>
        <v>0</v>
      </c>
    </row>
    <row r="290" s="2" customFormat="1" ht="16.5" customHeight="1">
      <c r="A290" s="38"/>
      <c r="B290" s="39"/>
      <c r="C290" s="215" t="s">
        <v>473</v>
      </c>
      <c r="D290" s="215" t="s">
        <v>123</v>
      </c>
      <c r="E290" s="216" t="s">
        <v>474</v>
      </c>
      <c r="F290" s="217" t="s">
        <v>472</v>
      </c>
      <c r="G290" s="218" t="s">
        <v>457</v>
      </c>
      <c r="H290" s="219">
        <v>1</v>
      </c>
      <c r="I290" s="220"/>
      <c r="J290" s="221">
        <f>ROUND(I290*H290,2)</f>
        <v>0</v>
      </c>
      <c r="K290" s="217" t="s">
        <v>127</v>
      </c>
      <c r="L290" s="44"/>
      <c r="M290" s="222" t="s">
        <v>1</v>
      </c>
      <c r="N290" s="223" t="s">
        <v>40</v>
      </c>
      <c r="O290" s="91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6" t="s">
        <v>458</v>
      </c>
      <c r="AT290" s="226" t="s">
        <v>123</v>
      </c>
      <c r="AU290" s="226" t="s">
        <v>85</v>
      </c>
      <c r="AY290" s="17" t="s">
        <v>121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7" t="s">
        <v>80</v>
      </c>
      <c r="BK290" s="227">
        <f>ROUND(I290*H290,2)</f>
        <v>0</v>
      </c>
      <c r="BL290" s="17" t="s">
        <v>458</v>
      </c>
      <c r="BM290" s="226" t="s">
        <v>475</v>
      </c>
    </row>
    <row r="291" s="2" customFormat="1">
      <c r="A291" s="38"/>
      <c r="B291" s="39"/>
      <c r="C291" s="40"/>
      <c r="D291" s="228" t="s">
        <v>130</v>
      </c>
      <c r="E291" s="40"/>
      <c r="F291" s="229" t="s">
        <v>476</v>
      </c>
      <c r="G291" s="40"/>
      <c r="H291" s="40"/>
      <c r="I291" s="230"/>
      <c r="J291" s="40"/>
      <c r="K291" s="40"/>
      <c r="L291" s="44"/>
      <c r="M291" s="277"/>
      <c r="N291" s="278"/>
      <c r="O291" s="279"/>
      <c r="P291" s="279"/>
      <c r="Q291" s="279"/>
      <c r="R291" s="279"/>
      <c r="S291" s="279"/>
      <c r="T291" s="280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130</v>
      </c>
      <c r="AU291" s="17" t="s">
        <v>85</v>
      </c>
    </row>
    <row r="292" s="2" customFormat="1" ht="6.96" customHeight="1">
      <c r="A292" s="38"/>
      <c r="B292" s="66"/>
      <c r="C292" s="67"/>
      <c r="D292" s="67"/>
      <c r="E292" s="67"/>
      <c r="F292" s="67"/>
      <c r="G292" s="67"/>
      <c r="H292" s="67"/>
      <c r="I292" s="67"/>
      <c r="J292" s="67"/>
      <c r="K292" s="67"/>
      <c r="L292" s="44"/>
      <c r="M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</sheetData>
  <sheetProtection sheet="1" autoFilter="0" formatColumns="0" formatRows="0" objects="1" scenarios="1" spinCount="100000" saltValue="148VzriB0v3YLAfkIVcRgt5yyPPI6UjbRyZIsrzsh247BLdWgD7B4xA6wwNH9j2OUWm/1do2fL6bt03fGOsEaw==" hashValue="BMhyCKjdUOhcMqQ26jT1ItZHyIcOTBIwGqMdo3VycV3wMoV9R5sF1LeTEkFnRRbLyzdcwfMVJJE2yz2gbt6p7g==" algorithmName="SHA-512" password="CC35"/>
  <autoFilter ref="C125:K291"/>
  <mergeCells count="6">
    <mergeCell ref="E7:H7"/>
    <mergeCell ref="E16:H16"/>
    <mergeCell ref="E25:H25"/>
    <mergeCell ref="E85:H85"/>
    <mergeCell ref="E118:H118"/>
    <mergeCell ref="L2:V2"/>
  </mergeCells>
  <hyperlinks>
    <hyperlink ref="F130" r:id="rId1" display="https://podminky.urs.cz/item/CS_URS_2025_02/111211101"/>
    <hyperlink ref="F133" r:id="rId2" display="https://podminky.urs.cz/item/CS_URS_2025_02/121111201"/>
    <hyperlink ref="F135" r:id="rId3" display="https://podminky.urs.cz/item/CS_URS_2025_02/122251101"/>
    <hyperlink ref="F138" r:id="rId4" display="https://podminky.urs.cz/item/CS_URS_2025_02/131213701"/>
    <hyperlink ref="F150" r:id="rId5" display="https://podminky.urs.cz/item/CS_URS_2025_02/162651112"/>
    <hyperlink ref="F153" r:id="rId6" display="https://podminky.urs.cz/item/CS_URS_2025_02/171201231"/>
    <hyperlink ref="F156" r:id="rId7" display="https://podminky.urs.cz/item/CS_URS_2025_02/181912112"/>
    <hyperlink ref="F158" r:id="rId8" display="https://podminky.urs.cz/item/CS_URS_2025_02/184911311"/>
    <hyperlink ref="F168" r:id="rId9" display="https://podminky.urs.cz/item/CS_URS_2025_02/275313711"/>
    <hyperlink ref="F180" r:id="rId10" display="https://podminky.urs.cz/item/CS_URS_2025_02/338171123"/>
    <hyperlink ref="F184" r:id="rId11" display="https://podminky.urs.cz/item/CS_URS_2025_02/348121221"/>
    <hyperlink ref="F188" r:id="rId12" display="https://podminky.urs.cz/item/CS_URS_2025_02/348501211"/>
    <hyperlink ref="F194" r:id="rId13" display="https://podminky.urs.cz/item/CS_URS_2025_02/564952111"/>
    <hyperlink ref="F203" r:id="rId14" display="https://podminky.urs.cz/item/CS_URS_2025_02/936104213"/>
    <hyperlink ref="F207" r:id="rId15" display="https://podminky.urs.cz/item/CS_URS_2025_02/966003818"/>
    <hyperlink ref="F247" r:id="rId16" display="https://podminky.urs.cz/item/CS_URS_2025_02/997013501"/>
    <hyperlink ref="F249" r:id="rId17" display="https://podminky.urs.cz/item/CS_URS_2025_02/997013509"/>
    <hyperlink ref="F252" r:id="rId18" display="https://podminky.urs.cz/item/CS_URS_2025_02/997013811"/>
    <hyperlink ref="F255" r:id="rId19" display="https://podminky.urs.cz/item/CS_URS_2025_02/998225111"/>
    <hyperlink ref="F259" r:id="rId20" display="https://podminky.urs.cz/item/CS_URS_2025_02/767995111"/>
    <hyperlink ref="F264" r:id="rId21" display="https://podminky.urs.cz/item/CS_URS_2025_02/998767101"/>
    <hyperlink ref="F267" r:id="rId22" display="https://podminky.urs.cz/item/CS_URS_2025_02/783114101"/>
    <hyperlink ref="F270" r:id="rId23" display="https://podminky.urs.cz/item/CS_URS_2025_02/783117101"/>
    <hyperlink ref="F273" r:id="rId24" display="https://podminky.urs.cz/item/CS_URS_2025_02/783301313"/>
    <hyperlink ref="F276" r:id="rId25" display="https://podminky.urs.cz/item/CS_URS_2025_02/783314201"/>
    <hyperlink ref="F279" r:id="rId26" display="https://podminky.urs.cz/item/CS_URS_2025_02/783317101"/>
    <hyperlink ref="F284" r:id="rId27" display="https://podminky.urs.cz/item/CS_URS_2025_02/012103000"/>
    <hyperlink ref="F286" r:id="rId28" display="https://podminky.urs.cz/item/CS_URS_2025_02/012303000"/>
    <hyperlink ref="F288" r:id="rId29" display="https://podminky.urs.cz/item/CS_URS_2025_02/013254000"/>
    <hyperlink ref="F291" r:id="rId30" display="https://podminky.urs.cz/item/CS_URS_2025_02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20"/>
      <c r="AT3" s="17" t="s">
        <v>85</v>
      </c>
    </row>
    <row r="4" hidden="1" s="1" customFormat="1" ht="24.96" customHeight="1">
      <c r="B4" s="20"/>
      <c r="D4" s="137" t="s">
        <v>86</v>
      </c>
      <c r="L4" s="20"/>
      <c r="M4" s="138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9" t="s">
        <v>16</v>
      </c>
      <c r="L6" s="20"/>
    </row>
    <row r="7" hidden="1" s="1" customFormat="1" ht="26.25" customHeight="1">
      <c r="B7" s="20"/>
      <c r="E7" s="281" t="str">
        <f>'Rekapitulace stavby'!K6</f>
        <v>PROPOJENÍ PRO PĚŠÍ ČERVENÁ ZAHRADA A LETNÍ KINO - BOSKOVICE</v>
      </c>
      <c r="F7" s="139"/>
      <c r="G7" s="139"/>
      <c r="H7" s="139"/>
      <c r="L7" s="20"/>
    </row>
    <row r="8" hidden="1" s="2" customFormat="1" ht="12" customHeight="1">
      <c r="A8" s="38"/>
      <c r="B8" s="44"/>
      <c r="C8" s="38"/>
      <c r="D8" s="139" t="s">
        <v>477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0" t="s">
        <v>478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9" t="s">
        <v>18</v>
      </c>
      <c r="E11" s="38"/>
      <c r="F11" s="141" t="s">
        <v>1</v>
      </c>
      <c r="G11" s="38"/>
      <c r="H11" s="38"/>
      <c r="I11" s="139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9" t="s">
        <v>20</v>
      </c>
      <c r="E12" s="38"/>
      <c r="F12" s="141" t="s">
        <v>21</v>
      </c>
      <c r="G12" s="38"/>
      <c r="H12" s="38"/>
      <c r="I12" s="139" t="s">
        <v>22</v>
      </c>
      <c r="J12" s="142" t="str">
        <f>'Rekapitulace stavby'!AN8</f>
        <v>29. 6. 2025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9" t="s">
        <v>24</v>
      </c>
      <c r="E14" s="38"/>
      <c r="F14" s="38"/>
      <c r="G14" s="38"/>
      <c r="H14" s="38"/>
      <c r="I14" s="139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39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9" t="s">
        <v>28</v>
      </c>
      <c r="E17" s="38"/>
      <c r="F17" s="38"/>
      <c r="G17" s="38"/>
      <c r="H17" s="38"/>
      <c r="I17" s="139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39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9" t="s">
        <v>30</v>
      </c>
      <c r="E20" s="38"/>
      <c r="F20" s="38"/>
      <c r="G20" s="38"/>
      <c r="H20" s="38"/>
      <c r="I20" s="139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39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9" t="s">
        <v>33</v>
      </c>
      <c r="E23" s="38"/>
      <c r="F23" s="38"/>
      <c r="G23" s="38"/>
      <c r="H23" s="38"/>
      <c r="I23" s="139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21</v>
      </c>
      <c r="F24" s="38"/>
      <c r="G24" s="38"/>
      <c r="H24" s="38"/>
      <c r="I24" s="139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9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7"/>
      <c r="J29" s="147"/>
      <c r="K29" s="14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8" t="s">
        <v>35</v>
      </c>
      <c r="E30" s="38"/>
      <c r="F30" s="38"/>
      <c r="G30" s="38"/>
      <c r="H30" s="38"/>
      <c r="I30" s="38"/>
      <c r="J30" s="149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7"/>
      <c r="J31" s="147"/>
      <c r="K31" s="14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0" t="s">
        <v>37</v>
      </c>
      <c r="G32" s="38"/>
      <c r="H32" s="38"/>
      <c r="I32" s="150" t="s">
        <v>36</v>
      </c>
      <c r="J32" s="150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1" t="s">
        <v>39</v>
      </c>
      <c r="E33" s="139" t="s">
        <v>40</v>
      </c>
      <c r="F33" s="152">
        <f>ROUND((SUM(BE120:BE164)),  2)</f>
        <v>0</v>
      </c>
      <c r="G33" s="38"/>
      <c r="H33" s="38"/>
      <c r="I33" s="153">
        <v>0.20999999999999999</v>
      </c>
      <c r="J33" s="152">
        <f>ROUND(((SUM(BE120:BE164))*I33),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9" t="s">
        <v>41</v>
      </c>
      <c r="F34" s="152">
        <f>ROUND((SUM(BF120:BF164)),  2)</f>
        <v>0</v>
      </c>
      <c r="G34" s="38"/>
      <c r="H34" s="38"/>
      <c r="I34" s="153">
        <v>0.12</v>
      </c>
      <c r="J34" s="152">
        <f>ROUND(((SUM(BF120:BF164))*I34),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9" t="s">
        <v>42</v>
      </c>
      <c r="F35" s="152">
        <f>ROUND((SUM(BG120:BG164)),  2)</f>
        <v>0</v>
      </c>
      <c r="G35" s="38"/>
      <c r="H35" s="38"/>
      <c r="I35" s="153">
        <v>0.20999999999999999</v>
      </c>
      <c r="J35" s="15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9" t="s">
        <v>43</v>
      </c>
      <c r="F36" s="152">
        <f>ROUND((SUM(BH120:BH164)),  2)</f>
        <v>0</v>
      </c>
      <c r="G36" s="38"/>
      <c r="H36" s="38"/>
      <c r="I36" s="153">
        <v>0.12</v>
      </c>
      <c r="J36" s="15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9" t="s">
        <v>44</v>
      </c>
      <c r="F37" s="152">
        <f>ROUND((SUM(BI120:BI164)),  2)</f>
        <v>0</v>
      </c>
      <c r="G37" s="38"/>
      <c r="H37" s="38"/>
      <c r="I37" s="153">
        <v>0</v>
      </c>
      <c r="J37" s="15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282" t="str">
        <f>E7</f>
        <v>PROPOJENÍ PRO PĚŠÍ ČERVENÁ ZAHRADA A LETNÍ KINO - BOSKOVICE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477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29. 6. 2025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Boskovice</v>
      </c>
      <c r="G91" s="40"/>
      <c r="H91" s="40"/>
      <c r="I91" s="32" t="s">
        <v>30</v>
      </c>
      <c r="J91" s="36" t="str">
        <f>E21</f>
        <v>Tomáš Dvořák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2" t="s">
        <v>88</v>
      </c>
      <c r="D94" s="173"/>
      <c r="E94" s="173"/>
      <c r="F94" s="173"/>
      <c r="G94" s="173"/>
      <c r="H94" s="173"/>
      <c r="I94" s="173"/>
      <c r="J94" s="174" t="s">
        <v>89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5" t="s">
        <v>90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hidden="1" s="9" customFormat="1" ht="24.96" customHeight="1">
      <c r="A97" s="9"/>
      <c r="B97" s="176"/>
      <c r="C97" s="177"/>
      <c r="D97" s="178" t="s">
        <v>92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J143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479</v>
      </c>
      <c r="E100" s="185"/>
      <c r="F100" s="185"/>
      <c r="G100" s="185"/>
      <c r="H100" s="185"/>
      <c r="I100" s="185"/>
      <c r="J100" s="186">
        <f>J144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282" t="str">
        <f>E7</f>
        <v>PROPOJENÍ PRO PĚŠÍ ČERVENÁ ZAHRADA A LETNÍ KINO - BOSKOVICE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477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01 - Elektroinstalace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29. 6. 2025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Město Boskovice</v>
      </c>
      <c r="G116" s="40"/>
      <c r="H116" s="40"/>
      <c r="I116" s="32" t="s">
        <v>30</v>
      </c>
      <c r="J116" s="36" t="str">
        <f>E21</f>
        <v>Tomáš Dvořák architekti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88"/>
      <c r="B119" s="189"/>
      <c r="C119" s="190" t="s">
        <v>107</v>
      </c>
      <c r="D119" s="191" t="s">
        <v>60</v>
      </c>
      <c r="E119" s="191" t="s">
        <v>56</v>
      </c>
      <c r="F119" s="191" t="s">
        <v>57</v>
      </c>
      <c r="G119" s="191" t="s">
        <v>108</v>
      </c>
      <c r="H119" s="191" t="s">
        <v>109</v>
      </c>
      <c r="I119" s="191" t="s">
        <v>110</v>
      </c>
      <c r="J119" s="191" t="s">
        <v>89</v>
      </c>
      <c r="K119" s="192" t="s">
        <v>111</v>
      </c>
      <c r="L119" s="193"/>
      <c r="M119" s="100" t="s">
        <v>1</v>
      </c>
      <c r="N119" s="101" t="s">
        <v>39</v>
      </c>
      <c r="O119" s="101" t="s">
        <v>112</v>
      </c>
      <c r="P119" s="101" t="s">
        <v>113</v>
      </c>
      <c r="Q119" s="101" t="s">
        <v>114</v>
      </c>
      <c r="R119" s="101" t="s">
        <v>115</v>
      </c>
      <c r="S119" s="101" t="s">
        <v>116</v>
      </c>
      <c r="T119" s="102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8"/>
      <c r="B120" s="39"/>
      <c r="C120" s="107" t="s">
        <v>118</v>
      </c>
      <c r="D120" s="40"/>
      <c r="E120" s="40"/>
      <c r="F120" s="40"/>
      <c r="G120" s="40"/>
      <c r="H120" s="40"/>
      <c r="I120" s="40"/>
      <c r="J120" s="194">
        <f>BK120</f>
        <v>0</v>
      </c>
      <c r="K120" s="40"/>
      <c r="L120" s="44"/>
      <c r="M120" s="103"/>
      <c r="N120" s="195"/>
      <c r="O120" s="104"/>
      <c r="P120" s="196">
        <f>P121+P143</f>
        <v>0</v>
      </c>
      <c r="Q120" s="104"/>
      <c r="R120" s="196">
        <f>R121+R143</f>
        <v>0</v>
      </c>
      <c r="S120" s="104"/>
      <c r="T120" s="197">
        <f>T121+T143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91</v>
      </c>
      <c r="BK120" s="198">
        <f>BK121+BK143</f>
        <v>0</v>
      </c>
    </row>
    <row r="121" s="12" customFormat="1" ht="25.92" customHeight="1">
      <c r="A121" s="12"/>
      <c r="B121" s="199"/>
      <c r="C121" s="200"/>
      <c r="D121" s="201" t="s">
        <v>74</v>
      </c>
      <c r="E121" s="202" t="s">
        <v>119</v>
      </c>
      <c r="F121" s="202" t="s">
        <v>120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0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80</v>
      </c>
      <c r="AT121" s="211" t="s">
        <v>74</v>
      </c>
      <c r="AU121" s="211" t="s">
        <v>75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74</v>
      </c>
      <c r="E122" s="213" t="s">
        <v>80</v>
      </c>
      <c r="F122" s="213" t="s">
        <v>122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SUM(P123:P142)</f>
        <v>0</v>
      </c>
      <c r="Q122" s="207"/>
      <c r="R122" s="208">
        <f>SUM(R123:R142)</f>
        <v>0</v>
      </c>
      <c r="S122" s="207"/>
      <c r="T122" s="209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80</v>
      </c>
      <c r="AT122" s="211" t="s">
        <v>74</v>
      </c>
      <c r="AU122" s="211" t="s">
        <v>80</v>
      </c>
      <c r="AY122" s="210" t="s">
        <v>121</v>
      </c>
      <c r="BK122" s="212">
        <f>SUM(BK123:BK142)</f>
        <v>0</v>
      </c>
    </row>
    <row r="123" s="2" customFormat="1" ht="16.5" customHeight="1">
      <c r="A123" s="38"/>
      <c r="B123" s="39"/>
      <c r="C123" s="215" t="s">
        <v>80</v>
      </c>
      <c r="D123" s="215" t="s">
        <v>123</v>
      </c>
      <c r="E123" s="216" t="s">
        <v>480</v>
      </c>
      <c r="F123" s="217" t="s">
        <v>481</v>
      </c>
      <c r="G123" s="218" t="s">
        <v>218</v>
      </c>
      <c r="H123" s="219">
        <v>29</v>
      </c>
      <c r="I123" s="220"/>
      <c r="J123" s="221">
        <f>ROUND(I123*H123,2)</f>
        <v>0</v>
      </c>
      <c r="K123" s="217" t="s">
        <v>1</v>
      </c>
      <c r="L123" s="44"/>
      <c r="M123" s="222" t="s">
        <v>1</v>
      </c>
      <c r="N123" s="223" t="s">
        <v>40</v>
      </c>
      <c r="O123" s="91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6" t="s">
        <v>128</v>
      </c>
      <c r="AT123" s="226" t="s">
        <v>123</v>
      </c>
      <c r="AU123" s="226" t="s">
        <v>85</v>
      </c>
      <c r="AY123" s="17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80</v>
      </c>
      <c r="BK123" s="227">
        <f>ROUND(I123*H123,2)</f>
        <v>0</v>
      </c>
      <c r="BL123" s="17" t="s">
        <v>128</v>
      </c>
      <c r="BM123" s="226" t="s">
        <v>482</v>
      </c>
    </row>
    <row r="124" s="2" customFormat="1" ht="16.5" customHeight="1">
      <c r="A124" s="38"/>
      <c r="B124" s="39"/>
      <c r="C124" s="215" t="s">
        <v>85</v>
      </c>
      <c r="D124" s="215" t="s">
        <v>123</v>
      </c>
      <c r="E124" s="216" t="s">
        <v>483</v>
      </c>
      <c r="F124" s="217" t="s">
        <v>484</v>
      </c>
      <c r="G124" s="218" t="s">
        <v>239</v>
      </c>
      <c r="H124" s="219">
        <v>176</v>
      </c>
      <c r="I124" s="220"/>
      <c r="J124" s="221">
        <f>ROUND(I124*H124,2)</f>
        <v>0</v>
      </c>
      <c r="K124" s="217" t="s">
        <v>1</v>
      </c>
      <c r="L124" s="44"/>
      <c r="M124" s="222" t="s">
        <v>1</v>
      </c>
      <c r="N124" s="223" t="s">
        <v>40</v>
      </c>
      <c r="O124" s="91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6" t="s">
        <v>128</v>
      </c>
      <c r="AT124" s="226" t="s">
        <v>123</v>
      </c>
      <c r="AU124" s="226" t="s">
        <v>85</v>
      </c>
      <c r="AY124" s="17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80</v>
      </c>
      <c r="BK124" s="227">
        <f>ROUND(I124*H124,2)</f>
        <v>0</v>
      </c>
      <c r="BL124" s="17" t="s">
        <v>128</v>
      </c>
      <c r="BM124" s="226" t="s">
        <v>485</v>
      </c>
    </row>
    <row r="125" s="2" customFormat="1" ht="16.5" customHeight="1">
      <c r="A125" s="38"/>
      <c r="B125" s="39"/>
      <c r="C125" s="215" t="s">
        <v>138</v>
      </c>
      <c r="D125" s="215" t="s">
        <v>123</v>
      </c>
      <c r="E125" s="216" t="s">
        <v>486</v>
      </c>
      <c r="F125" s="217" t="s">
        <v>487</v>
      </c>
      <c r="G125" s="218" t="s">
        <v>239</v>
      </c>
      <c r="H125" s="219">
        <v>12</v>
      </c>
      <c r="I125" s="220"/>
      <c r="J125" s="221">
        <f>ROUND(I125*H125,2)</f>
        <v>0</v>
      </c>
      <c r="K125" s="217" t="s">
        <v>1</v>
      </c>
      <c r="L125" s="44"/>
      <c r="M125" s="222" t="s">
        <v>1</v>
      </c>
      <c r="N125" s="223" t="s">
        <v>40</v>
      </c>
      <c r="O125" s="91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6" t="s">
        <v>128</v>
      </c>
      <c r="AT125" s="226" t="s">
        <v>123</v>
      </c>
      <c r="AU125" s="226" t="s">
        <v>85</v>
      </c>
      <c r="AY125" s="17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80</v>
      </c>
      <c r="BK125" s="227">
        <f>ROUND(I125*H125,2)</f>
        <v>0</v>
      </c>
      <c r="BL125" s="17" t="s">
        <v>128</v>
      </c>
      <c r="BM125" s="226" t="s">
        <v>488</v>
      </c>
    </row>
    <row r="126" s="2" customFormat="1" ht="16.5" customHeight="1">
      <c r="A126" s="38"/>
      <c r="B126" s="39"/>
      <c r="C126" s="215" t="s">
        <v>128</v>
      </c>
      <c r="D126" s="215" t="s">
        <v>123</v>
      </c>
      <c r="E126" s="216" t="s">
        <v>489</v>
      </c>
      <c r="F126" s="217" t="s">
        <v>490</v>
      </c>
      <c r="G126" s="218" t="s">
        <v>239</v>
      </c>
      <c r="H126" s="219">
        <v>176</v>
      </c>
      <c r="I126" s="220"/>
      <c r="J126" s="221">
        <f>ROUND(I126*H126,2)</f>
        <v>0</v>
      </c>
      <c r="K126" s="217" t="s">
        <v>1</v>
      </c>
      <c r="L126" s="44"/>
      <c r="M126" s="222" t="s">
        <v>1</v>
      </c>
      <c r="N126" s="223" t="s">
        <v>40</v>
      </c>
      <c r="O126" s="91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6" t="s">
        <v>128</v>
      </c>
      <c r="AT126" s="226" t="s">
        <v>123</v>
      </c>
      <c r="AU126" s="226" t="s">
        <v>85</v>
      </c>
      <c r="AY126" s="17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7" t="s">
        <v>80</v>
      </c>
      <c r="BK126" s="227">
        <f>ROUND(I126*H126,2)</f>
        <v>0</v>
      </c>
      <c r="BL126" s="17" t="s">
        <v>128</v>
      </c>
      <c r="BM126" s="226" t="s">
        <v>491</v>
      </c>
    </row>
    <row r="127" s="2" customFormat="1" ht="16.5" customHeight="1">
      <c r="A127" s="38"/>
      <c r="B127" s="39"/>
      <c r="C127" s="215" t="s">
        <v>159</v>
      </c>
      <c r="D127" s="215" t="s">
        <v>123</v>
      </c>
      <c r="E127" s="216" t="s">
        <v>492</v>
      </c>
      <c r="F127" s="217" t="s">
        <v>493</v>
      </c>
      <c r="G127" s="218" t="s">
        <v>239</v>
      </c>
      <c r="H127" s="219">
        <v>12</v>
      </c>
      <c r="I127" s="220"/>
      <c r="J127" s="221">
        <f>ROUND(I127*H127,2)</f>
        <v>0</v>
      </c>
      <c r="K127" s="217" t="s">
        <v>1</v>
      </c>
      <c r="L127" s="44"/>
      <c r="M127" s="222" t="s">
        <v>1</v>
      </c>
      <c r="N127" s="223" t="s">
        <v>40</v>
      </c>
      <c r="O127" s="91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6" t="s">
        <v>128</v>
      </c>
      <c r="AT127" s="226" t="s">
        <v>123</v>
      </c>
      <c r="AU127" s="226" t="s">
        <v>85</v>
      </c>
      <c r="AY127" s="17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80</v>
      </c>
      <c r="BK127" s="227">
        <f>ROUND(I127*H127,2)</f>
        <v>0</v>
      </c>
      <c r="BL127" s="17" t="s">
        <v>128</v>
      </c>
      <c r="BM127" s="226" t="s">
        <v>494</v>
      </c>
    </row>
    <row r="128" s="2" customFormat="1" ht="21.75" customHeight="1">
      <c r="A128" s="38"/>
      <c r="B128" s="39"/>
      <c r="C128" s="215" t="s">
        <v>165</v>
      </c>
      <c r="D128" s="215" t="s">
        <v>123</v>
      </c>
      <c r="E128" s="216" t="s">
        <v>495</v>
      </c>
      <c r="F128" s="217" t="s">
        <v>496</v>
      </c>
      <c r="G128" s="218" t="s">
        <v>239</v>
      </c>
      <c r="H128" s="219">
        <v>176</v>
      </c>
      <c r="I128" s="220"/>
      <c r="J128" s="221">
        <f>ROUND(I128*H128,2)</f>
        <v>0</v>
      </c>
      <c r="K128" s="217" t="s">
        <v>1</v>
      </c>
      <c r="L128" s="44"/>
      <c r="M128" s="222" t="s">
        <v>1</v>
      </c>
      <c r="N128" s="223" t="s">
        <v>40</v>
      </c>
      <c r="O128" s="91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6" t="s">
        <v>128</v>
      </c>
      <c r="AT128" s="226" t="s">
        <v>123</v>
      </c>
      <c r="AU128" s="226" t="s">
        <v>85</v>
      </c>
      <c r="AY128" s="17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80</v>
      </c>
      <c r="BK128" s="227">
        <f>ROUND(I128*H128,2)</f>
        <v>0</v>
      </c>
      <c r="BL128" s="17" t="s">
        <v>128</v>
      </c>
      <c r="BM128" s="226" t="s">
        <v>497</v>
      </c>
    </row>
    <row r="129" s="2" customFormat="1" ht="21.75" customHeight="1">
      <c r="A129" s="38"/>
      <c r="B129" s="39"/>
      <c r="C129" s="215" t="s">
        <v>172</v>
      </c>
      <c r="D129" s="215" t="s">
        <v>123</v>
      </c>
      <c r="E129" s="216" t="s">
        <v>498</v>
      </c>
      <c r="F129" s="217" t="s">
        <v>499</v>
      </c>
      <c r="G129" s="218" t="s">
        <v>239</v>
      </c>
      <c r="H129" s="219">
        <v>12</v>
      </c>
      <c r="I129" s="220"/>
      <c r="J129" s="221">
        <f>ROUND(I129*H129,2)</f>
        <v>0</v>
      </c>
      <c r="K129" s="217" t="s">
        <v>1</v>
      </c>
      <c r="L129" s="44"/>
      <c r="M129" s="222" t="s">
        <v>1</v>
      </c>
      <c r="N129" s="223" t="s">
        <v>40</v>
      </c>
      <c r="O129" s="91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6" t="s">
        <v>128</v>
      </c>
      <c r="AT129" s="226" t="s">
        <v>123</v>
      </c>
      <c r="AU129" s="226" t="s">
        <v>85</v>
      </c>
      <c r="AY129" s="17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80</v>
      </c>
      <c r="BK129" s="227">
        <f>ROUND(I129*H129,2)</f>
        <v>0</v>
      </c>
      <c r="BL129" s="17" t="s">
        <v>128</v>
      </c>
      <c r="BM129" s="226" t="s">
        <v>500</v>
      </c>
    </row>
    <row r="130" s="2" customFormat="1" ht="24.15" customHeight="1">
      <c r="A130" s="38"/>
      <c r="B130" s="39"/>
      <c r="C130" s="215" t="s">
        <v>177</v>
      </c>
      <c r="D130" s="215" t="s">
        <v>123</v>
      </c>
      <c r="E130" s="216" t="s">
        <v>501</v>
      </c>
      <c r="F130" s="217" t="s">
        <v>502</v>
      </c>
      <c r="G130" s="218" t="s">
        <v>239</v>
      </c>
      <c r="H130" s="219">
        <v>12</v>
      </c>
      <c r="I130" s="220"/>
      <c r="J130" s="221">
        <f>ROUND(I130*H130,2)</f>
        <v>0</v>
      </c>
      <c r="K130" s="217" t="s">
        <v>1</v>
      </c>
      <c r="L130" s="44"/>
      <c r="M130" s="222" t="s">
        <v>1</v>
      </c>
      <c r="N130" s="223" t="s">
        <v>40</v>
      </c>
      <c r="O130" s="91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6" t="s">
        <v>128</v>
      </c>
      <c r="AT130" s="226" t="s">
        <v>123</v>
      </c>
      <c r="AU130" s="226" t="s">
        <v>85</v>
      </c>
      <c r="AY130" s="17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80</v>
      </c>
      <c r="BK130" s="227">
        <f>ROUND(I130*H130,2)</f>
        <v>0</v>
      </c>
      <c r="BL130" s="17" t="s">
        <v>128</v>
      </c>
      <c r="BM130" s="226" t="s">
        <v>503</v>
      </c>
    </row>
    <row r="131" s="2" customFormat="1" ht="16.5" customHeight="1">
      <c r="A131" s="38"/>
      <c r="B131" s="39"/>
      <c r="C131" s="215" t="s">
        <v>183</v>
      </c>
      <c r="D131" s="215" t="s">
        <v>123</v>
      </c>
      <c r="E131" s="216" t="s">
        <v>504</v>
      </c>
      <c r="F131" s="217" t="s">
        <v>505</v>
      </c>
      <c r="G131" s="218" t="s">
        <v>239</v>
      </c>
      <c r="H131" s="219">
        <v>188</v>
      </c>
      <c r="I131" s="220"/>
      <c r="J131" s="221">
        <f>ROUND(I131*H131,2)</f>
        <v>0</v>
      </c>
      <c r="K131" s="217" t="s">
        <v>1</v>
      </c>
      <c r="L131" s="44"/>
      <c r="M131" s="222" t="s">
        <v>1</v>
      </c>
      <c r="N131" s="223" t="s">
        <v>40</v>
      </c>
      <c r="O131" s="91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6" t="s">
        <v>128</v>
      </c>
      <c r="AT131" s="226" t="s">
        <v>123</v>
      </c>
      <c r="AU131" s="226" t="s">
        <v>85</v>
      </c>
      <c r="AY131" s="17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7" t="s">
        <v>80</v>
      </c>
      <c r="BK131" s="227">
        <f>ROUND(I131*H131,2)</f>
        <v>0</v>
      </c>
      <c r="BL131" s="17" t="s">
        <v>128</v>
      </c>
      <c r="BM131" s="226" t="s">
        <v>506</v>
      </c>
    </row>
    <row r="132" s="2" customFormat="1" ht="16.5" customHeight="1">
      <c r="A132" s="38"/>
      <c r="B132" s="39"/>
      <c r="C132" s="215" t="s">
        <v>188</v>
      </c>
      <c r="D132" s="215" t="s">
        <v>123</v>
      </c>
      <c r="E132" s="216" t="s">
        <v>507</v>
      </c>
      <c r="F132" s="217" t="s">
        <v>508</v>
      </c>
      <c r="G132" s="218" t="s">
        <v>141</v>
      </c>
      <c r="H132" s="219">
        <v>22.100000000000001</v>
      </c>
      <c r="I132" s="220"/>
      <c r="J132" s="221">
        <f>ROUND(I132*H132,2)</f>
        <v>0</v>
      </c>
      <c r="K132" s="217" t="s">
        <v>1</v>
      </c>
      <c r="L132" s="44"/>
      <c r="M132" s="222" t="s">
        <v>1</v>
      </c>
      <c r="N132" s="223" t="s">
        <v>40</v>
      </c>
      <c r="O132" s="91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128</v>
      </c>
      <c r="AT132" s="226" t="s">
        <v>123</v>
      </c>
      <c r="AU132" s="226" t="s">
        <v>85</v>
      </c>
      <c r="AY132" s="17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80</v>
      </c>
      <c r="BK132" s="227">
        <f>ROUND(I132*H132,2)</f>
        <v>0</v>
      </c>
      <c r="BL132" s="17" t="s">
        <v>128</v>
      </c>
      <c r="BM132" s="226" t="s">
        <v>509</v>
      </c>
    </row>
    <row r="133" s="2" customFormat="1" ht="16.5" customHeight="1">
      <c r="A133" s="38"/>
      <c r="B133" s="39"/>
      <c r="C133" s="215" t="s">
        <v>193</v>
      </c>
      <c r="D133" s="215" t="s">
        <v>123</v>
      </c>
      <c r="E133" s="216" t="s">
        <v>510</v>
      </c>
      <c r="F133" s="217" t="s">
        <v>511</v>
      </c>
      <c r="G133" s="218" t="s">
        <v>239</v>
      </c>
      <c r="H133" s="219">
        <v>12</v>
      </c>
      <c r="I133" s="220"/>
      <c r="J133" s="221">
        <f>ROUND(I133*H133,2)</f>
        <v>0</v>
      </c>
      <c r="K133" s="217" t="s">
        <v>1</v>
      </c>
      <c r="L133" s="44"/>
      <c r="M133" s="222" t="s">
        <v>1</v>
      </c>
      <c r="N133" s="223" t="s">
        <v>40</v>
      </c>
      <c r="O133" s="91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6" t="s">
        <v>128</v>
      </c>
      <c r="AT133" s="226" t="s">
        <v>123</v>
      </c>
      <c r="AU133" s="226" t="s">
        <v>85</v>
      </c>
      <c r="AY133" s="17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80</v>
      </c>
      <c r="BK133" s="227">
        <f>ROUND(I133*H133,2)</f>
        <v>0</v>
      </c>
      <c r="BL133" s="17" t="s">
        <v>128</v>
      </c>
      <c r="BM133" s="226" t="s">
        <v>512</v>
      </c>
    </row>
    <row r="134" s="2" customFormat="1" ht="16.5" customHeight="1">
      <c r="A134" s="38"/>
      <c r="B134" s="39"/>
      <c r="C134" s="215" t="s">
        <v>8</v>
      </c>
      <c r="D134" s="215" t="s">
        <v>123</v>
      </c>
      <c r="E134" s="216" t="s">
        <v>513</v>
      </c>
      <c r="F134" s="217" t="s">
        <v>514</v>
      </c>
      <c r="G134" s="218" t="s">
        <v>239</v>
      </c>
      <c r="H134" s="219">
        <v>10</v>
      </c>
      <c r="I134" s="220"/>
      <c r="J134" s="221">
        <f>ROUND(I134*H134,2)</f>
        <v>0</v>
      </c>
      <c r="K134" s="217" t="s">
        <v>1</v>
      </c>
      <c r="L134" s="44"/>
      <c r="M134" s="222" t="s">
        <v>1</v>
      </c>
      <c r="N134" s="223" t="s">
        <v>40</v>
      </c>
      <c r="O134" s="91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6" t="s">
        <v>128</v>
      </c>
      <c r="AT134" s="226" t="s">
        <v>123</v>
      </c>
      <c r="AU134" s="226" t="s">
        <v>85</v>
      </c>
      <c r="AY134" s="17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7" t="s">
        <v>80</v>
      </c>
      <c r="BK134" s="227">
        <f>ROUND(I134*H134,2)</f>
        <v>0</v>
      </c>
      <c r="BL134" s="17" t="s">
        <v>128</v>
      </c>
      <c r="BM134" s="226" t="s">
        <v>515</v>
      </c>
    </row>
    <row r="135" s="2" customFormat="1" ht="24.15" customHeight="1">
      <c r="A135" s="38"/>
      <c r="B135" s="39"/>
      <c r="C135" s="215" t="s">
        <v>202</v>
      </c>
      <c r="D135" s="215" t="s">
        <v>123</v>
      </c>
      <c r="E135" s="216" t="s">
        <v>516</v>
      </c>
      <c r="F135" s="217" t="s">
        <v>517</v>
      </c>
      <c r="G135" s="218" t="s">
        <v>239</v>
      </c>
      <c r="H135" s="219">
        <v>188</v>
      </c>
      <c r="I135" s="220"/>
      <c r="J135" s="221">
        <f>ROUND(I135*H135,2)</f>
        <v>0</v>
      </c>
      <c r="K135" s="217" t="s">
        <v>1</v>
      </c>
      <c r="L135" s="44"/>
      <c r="M135" s="222" t="s">
        <v>1</v>
      </c>
      <c r="N135" s="223" t="s">
        <v>40</v>
      </c>
      <c r="O135" s="91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6" t="s">
        <v>128</v>
      </c>
      <c r="AT135" s="226" t="s">
        <v>123</v>
      </c>
      <c r="AU135" s="226" t="s">
        <v>85</v>
      </c>
      <c r="AY135" s="17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7" t="s">
        <v>80</v>
      </c>
      <c r="BK135" s="227">
        <f>ROUND(I135*H135,2)</f>
        <v>0</v>
      </c>
      <c r="BL135" s="17" t="s">
        <v>128</v>
      </c>
      <c r="BM135" s="226" t="s">
        <v>518</v>
      </c>
    </row>
    <row r="136" s="2" customFormat="1" ht="16.5" customHeight="1">
      <c r="A136" s="38"/>
      <c r="B136" s="39"/>
      <c r="C136" s="215" t="s">
        <v>215</v>
      </c>
      <c r="D136" s="215" t="s">
        <v>123</v>
      </c>
      <c r="E136" s="216" t="s">
        <v>519</v>
      </c>
      <c r="F136" s="217" t="s">
        <v>520</v>
      </c>
      <c r="G136" s="218" t="s">
        <v>126</v>
      </c>
      <c r="H136" s="219">
        <v>67.599999999999994</v>
      </c>
      <c r="I136" s="220"/>
      <c r="J136" s="221">
        <f>ROUND(I136*H136,2)</f>
        <v>0</v>
      </c>
      <c r="K136" s="217" t="s">
        <v>1</v>
      </c>
      <c r="L136" s="44"/>
      <c r="M136" s="222" t="s">
        <v>1</v>
      </c>
      <c r="N136" s="223" t="s">
        <v>40</v>
      </c>
      <c r="O136" s="91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128</v>
      </c>
      <c r="AT136" s="226" t="s">
        <v>123</v>
      </c>
      <c r="AU136" s="226" t="s">
        <v>85</v>
      </c>
      <c r="AY136" s="17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80</v>
      </c>
      <c r="BK136" s="227">
        <f>ROUND(I136*H136,2)</f>
        <v>0</v>
      </c>
      <c r="BL136" s="17" t="s">
        <v>128</v>
      </c>
      <c r="BM136" s="226" t="s">
        <v>521</v>
      </c>
    </row>
    <row r="137" s="2" customFormat="1" ht="16.5" customHeight="1">
      <c r="A137" s="38"/>
      <c r="B137" s="39"/>
      <c r="C137" s="215" t="s">
        <v>222</v>
      </c>
      <c r="D137" s="215" t="s">
        <v>123</v>
      </c>
      <c r="E137" s="216" t="s">
        <v>522</v>
      </c>
      <c r="F137" s="217" t="s">
        <v>523</v>
      </c>
      <c r="G137" s="218" t="s">
        <v>168</v>
      </c>
      <c r="H137" s="219">
        <v>17.300000000000001</v>
      </c>
      <c r="I137" s="220"/>
      <c r="J137" s="221">
        <f>ROUND(I137*H137,2)</f>
        <v>0</v>
      </c>
      <c r="K137" s="217" t="s">
        <v>1</v>
      </c>
      <c r="L137" s="44"/>
      <c r="M137" s="222" t="s">
        <v>1</v>
      </c>
      <c r="N137" s="223" t="s">
        <v>40</v>
      </c>
      <c r="O137" s="91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6" t="s">
        <v>128</v>
      </c>
      <c r="AT137" s="226" t="s">
        <v>123</v>
      </c>
      <c r="AU137" s="226" t="s">
        <v>85</v>
      </c>
      <c r="AY137" s="17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80</v>
      </c>
      <c r="BK137" s="227">
        <f>ROUND(I137*H137,2)</f>
        <v>0</v>
      </c>
      <c r="BL137" s="17" t="s">
        <v>128</v>
      </c>
      <c r="BM137" s="226" t="s">
        <v>524</v>
      </c>
    </row>
    <row r="138" s="2" customFormat="1" ht="24.15" customHeight="1">
      <c r="A138" s="38"/>
      <c r="B138" s="39"/>
      <c r="C138" s="215" t="s">
        <v>226</v>
      </c>
      <c r="D138" s="215" t="s">
        <v>123</v>
      </c>
      <c r="E138" s="216" t="s">
        <v>525</v>
      </c>
      <c r="F138" s="217" t="s">
        <v>526</v>
      </c>
      <c r="G138" s="218" t="s">
        <v>168</v>
      </c>
      <c r="H138" s="219">
        <v>27.399999999999999</v>
      </c>
      <c r="I138" s="220"/>
      <c r="J138" s="221">
        <f>ROUND(I138*H138,2)</f>
        <v>0</v>
      </c>
      <c r="K138" s="217" t="s">
        <v>1</v>
      </c>
      <c r="L138" s="44"/>
      <c r="M138" s="222" t="s">
        <v>1</v>
      </c>
      <c r="N138" s="223" t="s">
        <v>40</v>
      </c>
      <c r="O138" s="91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6" t="s">
        <v>128</v>
      </c>
      <c r="AT138" s="226" t="s">
        <v>123</v>
      </c>
      <c r="AU138" s="226" t="s">
        <v>85</v>
      </c>
      <c r="AY138" s="17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7" t="s">
        <v>80</v>
      </c>
      <c r="BK138" s="227">
        <f>ROUND(I138*H138,2)</f>
        <v>0</v>
      </c>
      <c r="BL138" s="17" t="s">
        <v>128</v>
      </c>
      <c r="BM138" s="226" t="s">
        <v>527</v>
      </c>
    </row>
    <row r="139" s="2" customFormat="1" ht="24.15" customHeight="1">
      <c r="A139" s="38"/>
      <c r="B139" s="39"/>
      <c r="C139" s="215" t="s">
        <v>232</v>
      </c>
      <c r="D139" s="215" t="s">
        <v>123</v>
      </c>
      <c r="E139" s="216" t="s">
        <v>528</v>
      </c>
      <c r="F139" s="217" t="s">
        <v>529</v>
      </c>
      <c r="G139" s="218" t="s">
        <v>141</v>
      </c>
      <c r="H139" s="219">
        <v>13.699999999999999</v>
      </c>
      <c r="I139" s="220"/>
      <c r="J139" s="221">
        <f>ROUND(I139*H139,2)</f>
        <v>0</v>
      </c>
      <c r="K139" s="217" t="s">
        <v>1</v>
      </c>
      <c r="L139" s="44"/>
      <c r="M139" s="222" t="s">
        <v>1</v>
      </c>
      <c r="N139" s="223" t="s">
        <v>40</v>
      </c>
      <c r="O139" s="91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6" t="s">
        <v>128</v>
      </c>
      <c r="AT139" s="226" t="s">
        <v>123</v>
      </c>
      <c r="AU139" s="226" t="s">
        <v>85</v>
      </c>
      <c r="AY139" s="17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80</v>
      </c>
      <c r="BK139" s="227">
        <f>ROUND(I139*H139,2)</f>
        <v>0</v>
      </c>
      <c r="BL139" s="17" t="s">
        <v>128</v>
      </c>
      <c r="BM139" s="226" t="s">
        <v>530</v>
      </c>
    </row>
    <row r="140" s="2" customFormat="1" ht="16.5" customHeight="1">
      <c r="A140" s="38"/>
      <c r="B140" s="39"/>
      <c r="C140" s="215" t="s">
        <v>236</v>
      </c>
      <c r="D140" s="215" t="s">
        <v>123</v>
      </c>
      <c r="E140" s="216" t="s">
        <v>531</v>
      </c>
      <c r="F140" s="217" t="s">
        <v>532</v>
      </c>
      <c r="G140" s="218" t="s">
        <v>218</v>
      </c>
      <c r="H140" s="219">
        <v>20</v>
      </c>
      <c r="I140" s="220"/>
      <c r="J140" s="221">
        <f>ROUND(I140*H140,2)</f>
        <v>0</v>
      </c>
      <c r="K140" s="217" t="s">
        <v>1</v>
      </c>
      <c r="L140" s="44"/>
      <c r="M140" s="222" t="s">
        <v>1</v>
      </c>
      <c r="N140" s="223" t="s">
        <v>40</v>
      </c>
      <c r="O140" s="91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6" t="s">
        <v>128</v>
      </c>
      <c r="AT140" s="226" t="s">
        <v>123</v>
      </c>
      <c r="AU140" s="226" t="s">
        <v>85</v>
      </c>
      <c r="AY140" s="17" t="s">
        <v>121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7" t="s">
        <v>80</v>
      </c>
      <c r="BK140" s="227">
        <f>ROUND(I140*H140,2)</f>
        <v>0</v>
      </c>
      <c r="BL140" s="17" t="s">
        <v>128</v>
      </c>
      <c r="BM140" s="226" t="s">
        <v>533</v>
      </c>
    </row>
    <row r="141" s="2" customFormat="1" ht="21.75" customHeight="1">
      <c r="A141" s="38"/>
      <c r="B141" s="39"/>
      <c r="C141" s="215" t="s">
        <v>243</v>
      </c>
      <c r="D141" s="215" t="s">
        <v>123</v>
      </c>
      <c r="E141" s="216" t="s">
        <v>534</v>
      </c>
      <c r="F141" s="217" t="s">
        <v>535</v>
      </c>
      <c r="G141" s="218" t="s">
        <v>218</v>
      </c>
      <c r="H141" s="219">
        <v>95</v>
      </c>
      <c r="I141" s="220"/>
      <c r="J141" s="221">
        <f>ROUND(I141*H141,2)</f>
        <v>0</v>
      </c>
      <c r="K141" s="217" t="s">
        <v>1</v>
      </c>
      <c r="L141" s="44"/>
      <c r="M141" s="222" t="s">
        <v>1</v>
      </c>
      <c r="N141" s="223" t="s">
        <v>40</v>
      </c>
      <c r="O141" s="91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6" t="s">
        <v>128</v>
      </c>
      <c r="AT141" s="226" t="s">
        <v>123</v>
      </c>
      <c r="AU141" s="226" t="s">
        <v>85</v>
      </c>
      <c r="AY141" s="17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80</v>
      </c>
      <c r="BK141" s="227">
        <f>ROUND(I141*H141,2)</f>
        <v>0</v>
      </c>
      <c r="BL141" s="17" t="s">
        <v>128</v>
      </c>
      <c r="BM141" s="226" t="s">
        <v>536</v>
      </c>
    </row>
    <row r="142" s="2" customFormat="1" ht="16.5" customHeight="1">
      <c r="A142" s="38"/>
      <c r="B142" s="39"/>
      <c r="C142" s="215" t="s">
        <v>249</v>
      </c>
      <c r="D142" s="215" t="s">
        <v>123</v>
      </c>
      <c r="E142" s="216" t="s">
        <v>537</v>
      </c>
      <c r="F142" s="217" t="s">
        <v>538</v>
      </c>
      <c r="G142" s="218" t="s">
        <v>539</v>
      </c>
      <c r="H142" s="219">
        <v>1</v>
      </c>
      <c r="I142" s="220"/>
      <c r="J142" s="221">
        <f>ROUND(I142*H142,2)</f>
        <v>0</v>
      </c>
      <c r="K142" s="217" t="s">
        <v>1</v>
      </c>
      <c r="L142" s="44"/>
      <c r="M142" s="222" t="s">
        <v>1</v>
      </c>
      <c r="N142" s="223" t="s">
        <v>40</v>
      </c>
      <c r="O142" s="91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6" t="s">
        <v>128</v>
      </c>
      <c r="AT142" s="226" t="s">
        <v>123</v>
      </c>
      <c r="AU142" s="226" t="s">
        <v>85</v>
      </c>
      <c r="AY142" s="17" t="s">
        <v>121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7" t="s">
        <v>80</v>
      </c>
      <c r="BK142" s="227">
        <f>ROUND(I142*H142,2)</f>
        <v>0</v>
      </c>
      <c r="BL142" s="17" t="s">
        <v>128</v>
      </c>
      <c r="BM142" s="226" t="s">
        <v>540</v>
      </c>
    </row>
    <row r="143" s="12" customFormat="1" ht="25.92" customHeight="1">
      <c r="A143" s="12"/>
      <c r="B143" s="199"/>
      <c r="C143" s="200"/>
      <c r="D143" s="201" t="s">
        <v>74</v>
      </c>
      <c r="E143" s="202" t="s">
        <v>400</v>
      </c>
      <c r="F143" s="202" t="s">
        <v>401</v>
      </c>
      <c r="G143" s="200"/>
      <c r="H143" s="200"/>
      <c r="I143" s="203"/>
      <c r="J143" s="204">
        <f>BK143</f>
        <v>0</v>
      </c>
      <c r="K143" s="200"/>
      <c r="L143" s="205"/>
      <c r="M143" s="206"/>
      <c r="N143" s="207"/>
      <c r="O143" s="207"/>
      <c r="P143" s="208">
        <f>P144</f>
        <v>0</v>
      </c>
      <c r="Q143" s="207"/>
      <c r="R143" s="208">
        <f>R144</f>
        <v>0</v>
      </c>
      <c r="S143" s="207"/>
      <c r="T143" s="20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85</v>
      </c>
      <c r="AT143" s="211" t="s">
        <v>74</v>
      </c>
      <c r="AU143" s="211" t="s">
        <v>75</v>
      </c>
      <c r="AY143" s="210" t="s">
        <v>121</v>
      </c>
      <c r="BK143" s="212">
        <f>BK144</f>
        <v>0</v>
      </c>
    </row>
    <row r="144" s="12" customFormat="1" ht="22.8" customHeight="1">
      <c r="A144" s="12"/>
      <c r="B144" s="199"/>
      <c r="C144" s="200"/>
      <c r="D144" s="201" t="s">
        <v>74</v>
      </c>
      <c r="E144" s="213" t="s">
        <v>541</v>
      </c>
      <c r="F144" s="213" t="s">
        <v>542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SUM(P145:P164)</f>
        <v>0</v>
      </c>
      <c r="Q144" s="207"/>
      <c r="R144" s="208">
        <f>SUM(R145:R164)</f>
        <v>0</v>
      </c>
      <c r="S144" s="207"/>
      <c r="T144" s="209">
        <f>SUM(T145:T164)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85</v>
      </c>
      <c r="AT144" s="211" t="s">
        <v>74</v>
      </c>
      <c r="AU144" s="211" t="s">
        <v>80</v>
      </c>
      <c r="AY144" s="210" t="s">
        <v>121</v>
      </c>
      <c r="BK144" s="212">
        <f>SUM(BK145:BK164)</f>
        <v>0</v>
      </c>
    </row>
    <row r="145" s="2" customFormat="1" ht="16.5" customHeight="1">
      <c r="A145" s="38"/>
      <c r="B145" s="39"/>
      <c r="C145" s="215" t="s">
        <v>7</v>
      </c>
      <c r="D145" s="215" t="s">
        <v>123</v>
      </c>
      <c r="E145" s="216" t="s">
        <v>543</v>
      </c>
      <c r="F145" s="217" t="s">
        <v>544</v>
      </c>
      <c r="G145" s="218" t="s">
        <v>218</v>
      </c>
      <c r="H145" s="219">
        <v>1</v>
      </c>
      <c r="I145" s="220"/>
      <c r="J145" s="221">
        <f>ROUND(I145*H145,2)</f>
        <v>0</v>
      </c>
      <c r="K145" s="217" t="s">
        <v>1</v>
      </c>
      <c r="L145" s="44"/>
      <c r="M145" s="222" t="s">
        <v>1</v>
      </c>
      <c r="N145" s="223" t="s">
        <v>40</v>
      </c>
      <c r="O145" s="91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6" t="s">
        <v>226</v>
      </c>
      <c r="AT145" s="226" t="s">
        <v>123</v>
      </c>
      <c r="AU145" s="226" t="s">
        <v>85</v>
      </c>
      <c r="AY145" s="17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7" t="s">
        <v>80</v>
      </c>
      <c r="BK145" s="227">
        <f>ROUND(I145*H145,2)</f>
        <v>0</v>
      </c>
      <c r="BL145" s="17" t="s">
        <v>226</v>
      </c>
      <c r="BM145" s="226" t="s">
        <v>545</v>
      </c>
    </row>
    <row r="146" s="2" customFormat="1" ht="16.5" customHeight="1">
      <c r="A146" s="38"/>
      <c r="B146" s="39"/>
      <c r="C146" s="215" t="s">
        <v>259</v>
      </c>
      <c r="D146" s="215" t="s">
        <v>123</v>
      </c>
      <c r="E146" s="216" t="s">
        <v>546</v>
      </c>
      <c r="F146" s="217" t="s">
        <v>547</v>
      </c>
      <c r="G146" s="218" t="s">
        <v>218</v>
      </c>
      <c r="H146" s="219">
        <v>1</v>
      </c>
      <c r="I146" s="220"/>
      <c r="J146" s="221">
        <f>ROUND(I146*H146,2)</f>
        <v>0</v>
      </c>
      <c r="K146" s="217" t="s">
        <v>1</v>
      </c>
      <c r="L146" s="44"/>
      <c r="M146" s="222" t="s">
        <v>1</v>
      </c>
      <c r="N146" s="223" t="s">
        <v>40</v>
      </c>
      <c r="O146" s="91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6" t="s">
        <v>226</v>
      </c>
      <c r="AT146" s="226" t="s">
        <v>123</v>
      </c>
      <c r="AU146" s="226" t="s">
        <v>85</v>
      </c>
      <c r="AY146" s="17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7" t="s">
        <v>80</v>
      </c>
      <c r="BK146" s="227">
        <f>ROUND(I146*H146,2)</f>
        <v>0</v>
      </c>
      <c r="BL146" s="17" t="s">
        <v>226</v>
      </c>
      <c r="BM146" s="226" t="s">
        <v>548</v>
      </c>
    </row>
    <row r="147" s="2" customFormat="1" ht="24.15" customHeight="1">
      <c r="A147" s="38"/>
      <c r="B147" s="39"/>
      <c r="C147" s="215" t="s">
        <v>263</v>
      </c>
      <c r="D147" s="215" t="s">
        <v>123</v>
      </c>
      <c r="E147" s="216" t="s">
        <v>549</v>
      </c>
      <c r="F147" s="217" t="s">
        <v>550</v>
      </c>
      <c r="G147" s="218" t="s">
        <v>539</v>
      </c>
      <c r="H147" s="219">
        <v>1</v>
      </c>
      <c r="I147" s="220"/>
      <c r="J147" s="221">
        <f>ROUND(I147*H147,2)</f>
        <v>0</v>
      </c>
      <c r="K147" s="217" t="s">
        <v>1</v>
      </c>
      <c r="L147" s="44"/>
      <c r="M147" s="222" t="s">
        <v>1</v>
      </c>
      <c r="N147" s="223" t="s">
        <v>40</v>
      </c>
      <c r="O147" s="91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6" t="s">
        <v>226</v>
      </c>
      <c r="AT147" s="226" t="s">
        <v>123</v>
      </c>
      <c r="AU147" s="226" t="s">
        <v>85</v>
      </c>
      <c r="AY147" s="17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7" t="s">
        <v>80</v>
      </c>
      <c r="BK147" s="227">
        <f>ROUND(I147*H147,2)</f>
        <v>0</v>
      </c>
      <c r="BL147" s="17" t="s">
        <v>226</v>
      </c>
      <c r="BM147" s="226" t="s">
        <v>551</v>
      </c>
    </row>
    <row r="148" s="2" customFormat="1" ht="16.5" customHeight="1">
      <c r="A148" s="38"/>
      <c r="B148" s="39"/>
      <c r="C148" s="215" t="s">
        <v>267</v>
      </c>
      <c r="D148" s="215" t="s">
        <v>123</v>
      </c>
      <c r="E148" s="216" t="s">
        <v>552</v>
      </c>
      <c r="F148" s="217" t="s">
        <v>553</v>
      </c>
      <c r="G148" s="218" t="s">
        <v>539</v>
      </c>
      <c r="H148" s="219">
        <v>1</v>
      </c>
      <c r="I148" s="220"/>
      <c r="J148" s="221">
        <f>ROUND(I148*H148,2)</f>
        <v>0</v>
      </c>
      <c r="K148" s="217" t="s">
        <v>1</v>
      </c>
      <c r="L148" s="44"/>
      <c r="M148" s="222" t="s">
        <v>1</v>
      </c>
      <c r="N148" s="223" t="s">
        <v>40</v>
      </c>
      <c r="O148" s="91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6" t="s">
        <v>226</v>
      </c>
      <c r="AT148" s="226" t="s">
        <v>123</v>
      </c>
      <c r="AU148" s="226" t="s">
        <v>85</v>
      </c>
      <c r="AY148" s="17" t="s">
        <v>121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7" t="s">
        <v>80</v>
      </c>
      <c r="BK148" s="227">
        <f>ROUND(I148*H148,2)</f>
        <v>0</v>
      </c>
      <c r="BL148" s="17" t="s">
        <v>226</v>
      </c>
      <c r="BM148" s="226" t="s">
        <v>554</v>
      </c>
    </row>
    <row r="149" s="2" customFormat="1" ht="16.5" customHeight="1">
      <c r="A149" s="38"/>
      <c r="B149" s="39"/>
      <c r="C149" s="215" t="s">
        <v>272</v>
      </c>
      <c r="D149" s="215" t="s">
        <v>123</v>
      </c>
      <c r="E149" s="216" t="s">
        <v>555</v>
      </c>
      <c r="F149" s="217" t="s">
        <v>556</v>
      </c>
      <c r="G149" s="218" t="s">
        <v>218</v>
      </c>
      <c r="H149" s="219">
        <v>29</v>
      </c>
      <c r="I149" s="220"/>
      <c r="J149" s="221">
        <f>ROUND(I149*H149,2)</f>
        <v>0</v>
      </c>
      <c r="K149" s="217" t="s">
        <v>1</v>
      </c>
      <c r="L149" s="44"/>
      <c r="M149" s="222" t="s">
        <v>1</v>
      </c>
      <c r="N149" s="223" t="s">
        <v>40</v>
      </c>
      <c r="O149" s="91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6" t="s">
        <v>226</v>
      </c>
      <c r="AT149" s="226" t="s">
        <v>123</v>
      </c>
      <c r="AU149" s="226" t="s">
        <v>85</v>
      </c>
      <c r="AY149" s="17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7" t="s">
        <v>80</v>
      </c>
      <c r="BK149" s="227">
        <f>ROUND(I149*H149,2)</f>
        <v>0</v>
      </c>
      <c r="BL149" s="17" t="s">
        <v>226</v>
      </c>
      <c r="BM149" s="226" t="s">
        <v>557</v>
      </c>
    </row>
    <row r="150" s="2" customFormat="1" ht="16.5" customHeight="1">
      <c r="A150" s="38"/>
      <c r="B150" s="39"/>
      <c r="C150" s="215" t="s">
        <v>278</v>
      </c>
      <c r="D150" s="215" t="s">
        <v>123</v>
      </c>
      <c r="E150" s="216" t="s">
        <v>558</v>
      </c>
      <c r="F150" s="217" t="s">
        <v>559</v>
      </c>
      <c r="G150" s="218" t="s">
        <v>218</v>
      </c>
      <c r="H150" s="219">
        <v>29</v>
      </c>
      <c r="I150" s="220"/>
      <c r="J150" s="221">
        <f>ROUND(I150*H150,2)</f>
        <v>0</v>
      </c>
      <c r="K150" s="217" t="s">
        <v>1</v>
      </c>
      <c r="L150" s="44"/>
      <c r="M150" s="222" t="s">
        <v>1</v>
      </c>
      <c r="N150" s="223" t="s">
        <v>40</v>
      </c>
      <c r="O150" s="91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226</v>
      </c>
      <c r="AT150" s="226" t="s">
        <v>123</v>
      </c>
      <c r="AU150" s="226" t="s">
        <v>85</v>
      </c>
      <c r="AY150" s="17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80</v>
      </c>
      <c r="BK150" s="227">
        <f>ROUND(I150*H150,2)</f>
        <v>0</v>
      </c>
      <c r="BL150" s="17" t="s">
        <v>226</v>
      </c>
      <c r="BM150" s="226" t="s">
        <v>560</v>
      </c>
    </row>
    <row r="151" s="2" customFormat="1" ht="16.5" customHeight="1">
      <c r="A151" s="38"/>
      <c r="B151" s="39"/>
      <c r="C151" s="215" t="s">
        <v>282</v>
      </c>
      <c r="D151" s="215" t="s">
        <v>123</v>
      </c>
      <c r="E151" s="216" t="s">
        <v>561</v>
      </c>
      <c r="F151" s="217" t="s">
        <v>562</v>
      </c>
      <c r="G151" s="218" t="s">
        <v>218</v>
      </c>
      <c r="H151" s="219">
        <v>29</v>
      </c>
      <c r="I151" s="220"/>
      <c r="J151" s="221">
        <f>ROUND(I151*H151,2)</f>
        <v>0</v>
      </c>
      <c r="K151" s="217" t="s">
        <v>1</v>
      </c>
      <c r="L151" s="44"/>
      <c r="M151" s="222" t="s">
        <v>1</v>
      </c>
      <c r="N151" s="223" t="s">
        <v>40</v>
      </c>
      <c r="O151" s="91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6" t="s">
        <v>226</v>
      </c>
      <c r="AT151" s="226" t="s">
        <v>123</v>
      </c>
      <c r="AU151" s="226" t="s">
        <v>85</v>
      </c>
      <c r="AY151" s="17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7" t="s">
        <v>80</v>
      </c>
      <c r="BK151" s="227">
        <f>ROUND(I151*H151,2)</f>
        <v>0</v>
      </c>
      <c r="BL151" s="17" t="s">
        <v>226</v>
      </c>
      <c r="BM151" s="226" t="s">
        <v>563</v>
      </c>
    </row>
    <row r="152" s="2" customFormat="1" ht="24.15" customHeight="1">
      <c r="A152" s="38"/>
      <c r="B152" s="39"/>
      <c r="C152" s="215" t="s">
        <v>287</v>
      </c>
      <c r="D152" s="215" t="s">
        <v>123</v>
      </c>
      <c r="E152" s="216" t="s">
        <v>564</v>
      </c>
      <c r="F152" s="217" t="s">
        <v>565</v>
      </c>
      <c r="G152" s="218" t="s">
        <v>218</v>
      </c>
      <c r="H152" s="219">
        <v>2</v>
      </c>
      <c r="I152" s="220"/>
      <c r="J152" s="221">
        <f>ROUND(I152*H152,2)</f>
        <v>0</v>
      </c>
      <c r="K152" s="217" t="s">
        <v>1</v>
      </c>
      <c r="L152" s="44"/>
      <c r="M152" s="222" t="s">
        <v>1</v>
      </c>
      <c r="N152" s="223" t="s">
        <v>40</v>
      </c>
      <c r="O152" s="91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6" t="s">
        <v>226</v>
      </c>
      <c r="AT152" s="226" t="s">
        <v>123</v>
      </c>
      <c r="AU152" s="226" t="s">
        <v>85</v>
      </c>
      <c r="AY152" s="17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7" t="s">
        <v>80</v>
      </c>
      <c r="BK152" s="227">
        <f>ROUND(I152*H152,2)</f>
        <v>0</v>
      </c>
      <c r="BL152" s="17" t="s">
        <v>226</v>
      </c>
      <c r="BM152" s="226" t="s">
        <v>566</v>
      </c>
    </row>
    <row r="153" s="2" customFormat="1" ht="16.5" customHeight="1">
      <c r="A153" s="38"/>
      <c r="B153" s="39"/>
      <c r="C153" s="215" t="s">
        <v>292</v>
      </c>
      <c r="D153" s="215" t="s">
        <v>123</v>
      </c>
      <c r="E153" s="216" t="s">
        <v>567</v>
      </c>
      <c r="F153" s="217" t="s">
        <v>568</v>
      </c>
      <c r="G153" s="218" t="s">
        <v>218</v>
      </c>
      <c r="H153" s="219">
        <v>2</v>
      </c>
      <c r="I153" s="220"/>
      <c r="J153" s="221">
        <f>ROUND(I153*H153,2)</f>
        <v>0</v>
      </c>
      <c r="K153" s="217" t="s">
        <v>1</v>
      </c>
      <c r="L153" s="44"/>
      <c r="M153" s="222" t="s">
        <v>1</v>
      </c>
      <c r="N153" s="223" t="s">
        <v>40</v>
      </c>
      <c r="O153" s="91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6" t="s">
        <v>226</v>
      </c>
      <c r="AT153" s="226" t="s">
        <v>123</v>
      </c>
      <c r="AU153" s="226" t="s">
        <v>85</v>
      </c>
      <c r="AY153" s="17" t="s">
        <v>121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7" t="s">
        <v>80</v>
      </c>
      <c r="BK153" s="227">
        <f>ROUND(I153*H153,2)</f>
        <v>0</v>
      </c>
      <c r="BL153" s="17" t="s">
        <v>226</v>
      </c>
      <c r="BM153" s="226" t="s">
        <v>569</v>
      </c>
    </row>
    <row r="154" s="2" customFormat="1" ht="16.5" customHeight="1">
      <c r="A154" s="38"/>
      <c r="B154" s="39"/>
      <c r="C154" s="215" t="s">
        <v>297</v>
      </c>
      <c r="D154" s="215" t="s">
        <v>123</v>
      </c>
      <c r="E154" s="216" t="s">
        <v>570</v>
      </c>
      <c r="F154" s="217" t="s">
        <v>571</v>
      </c>
      <c r="G154" s="218" t="s">
        <v>239</v>
      </c>
      <c r="H154" s="219">
        <v>320</v>
      </c>
      <c r="I154" s="220"/>
      <c r="J154" s="221">
        <f>ROUND(I154*H154,2)</f>
        <v>0</v>
      </c>
      <c r="K154" s="217" t="s">
        <v>1</v>
      </c>
      <c r="L154" s="44"/>
      <c r="M154" s="222" t="s">
        <v>1</v>
      </c>
      <c r="N154" s="223" t="s">
        <v>40</v>
      </c>
      <c r="O154" s="91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6" t="s">
        <v>226</v>
      </c>
      <c r="AT154" s="226" t="s">
        <v>123</v>
      </c>
      <c r="AU154" s="226" t="s">
        <v>85</v>
      </c>
      <c r="AY154" s="17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7" t="s">
        <v>80</v>
      </c>
      <c r="BK154" s="227">
        <f>ROUND(I154*H154,2)</f>
        <v>0</v>
      </c>
      <c r="BL154" s="17" t="s">
        <v>226</v>
      </c>
      <c r="BM154" s="226" t="s">
        <v>572</v>
      </c>
    </row>
    <row r="155" s="2" customFormat="1" ht="16.5" customHeight="1">
      <c r="A155" s="38"/>
      <c r="B155" s="39"/>
      <c r="C155" s="215" t="s">
        <v>302</v>
      </c>
      <c r="D155" s="215" t="s">
        <v>123</v>
      </c>
      <c r="E155" s="216" t="s">
        <v>573</v>
      </c>
      <c r="F155" s="217" t="s">
        <v>574</v>
      </c>
      <c r="G155" s="218" t="s">
        <v>239</v>
      </c>
      <c r="H155" s="219">
        <v>320</v>
      </c>
      <c r="I155" s="220"/>
      <c r="J155" s="221">
        <f>ROUND(I155*H155,2)</f>
        <v>0</v>
      </c>
      <c r="K155" s="217" t="s">
        <v>1</v>
      </c>
      <c r="L155" s="44"/>
      <c r="M155" s="222" t="s">
        <v>1</v>
      </c>
      <c r="N155" s="223" t="s">
        <v>40</v>
      </c>
      <c r="O155" s="91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6" t="s">
        <v>226</v>
      </c>
      <c r="AT155" s="226" t="s">
        <v>123</v>
      </c>
      <c r="AU155" s="226" t="s">
        <v>85</v>
      </c>
      <c r="AY155" s="17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7" t="s">
        <v>80</v>
      </c>
      <c r="BK155" s="227">
        <f>ROUND(I155*H155,2)</f>
        <v>0</v>
      </c>
      <c r="BL155" s="17" t="s">
        <v>226</v>
      </c>
      <c r="BM155" s="226" t="s">
        <v>575</v>
      </c>
    </row>
    <row r="156" s="2" customFormat="1" ht="16.5" customHeight="1">
      <c r="A156" s="38"/>
      <c r="B156" s="39"/>
      <c r="C156" s="215" t="s">
        <v>307</v>
      </c>
      <c r="D156" s="215" t="s">
        <v>123</v>
      </c>
      <c r="E156" s="216" t="s">
        <v>576</v>
      </c>
      <c r="F156" s="217" t="s">
        <v>577</v>
      </c>
      <c r="G156" s="218" t="s">
        <v>239</v>
      </c>
      <c r="H156" s="219">
        <v>20</v>
      </c>
      <c r="I156" s="220"/>
      <c r="J156" s="221">
        <f>ROUND(I156*H156,2)</f>
        <v>0</v>
      </c>
      <c r="K156" s="217" t="s">
        <v>1</v>
      </c>
      <c r="L156" s="44"/>
      <c r="M156" s="222" t="s">
        <v>1</v>
      </c>
      <c r="N156" s="223" t="s">
        <v>40</v>
      </c>
      <c r="O156" s="91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6" t="s">
        <v>226</v>
      </c>
      <c r="AT156" s="226" t="s">
        <v>123</v>
      </c>
      <c r="AU156" s="226" t="s">
        <v>85</v>
      </c>
      <c r="AY156" s="17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7" t="s">
        <v>80</v>
      </c>
      <c r="BK156" s="227">
        <f>ROUND(I156*H156,2)</f>
        <v>0</v>
      </c>
      <c r="BL156" s="17" t="s">
        <v>226</v>
      </c>
      <c r="BM156" s="226" t="s">
        <v>578</v>
      </c>
    </row>
    <row r="157" s="2" customFormat="1" ht="16.5" customHeight="1">
      <c r="A157" s="38"/>
      <c r="B157" s="39"/>
      <c r="C157" s="215" t="s">
        <v>312</v>
      </c>
      <c r="D157" s="215" t="s">
        <v>123</v>
      </c>
      <c r="E157" s="216" t="s">
        <v>579</v>
      </c>
      <c r="F157" s="217" t="s">
        <v>580</v>
      </c>
      <c r="G157" s="218" t="s">
        <v>239</v>
      </c>
      <c r="H157" s="219">
        <v>20</v>
      </c>
      <c r="I157" s="220"/>
      <c r="J157" s="221">
        <f>ROUND(I157*H157,2)</f>
        <v>0</v>
      </c>
      <c r="K157" s="217" t="s">
        <v>1</v>
      </c>
      <c r="L157" s="44"/>
      <c r="M157" s="222" t="s">
        <v>1</v>
      </c>
      <c r="N157" s="223" t="s">
        <v>40</v>
      </c>
      <c r="O157" s="91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6" t="s">
        <v>226</v>
      </c>
      <c r="AT157" s="226" t="s">
        <v>123</v>
      </c>
      <c r="AU157" s="226" t="s">
        <v>85</v>
      </c>
      <c r="AY157" s="17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7" t="s">
        <v>80</v>
      </c>
      <c r="BK157" s="227">
        <f>ROUND(I157*H157,2)</f>
        <v>0</v>
      </c>
      <c r="BL157" s="17" t="s">
        <v>226</v>
      </c>
      <c r="BM157" s="226" t="s">
        <v>581</v>
      </c>
    </row>
    <row r="158" s="2" customFormat="1" ht="16.5" customHeight="1">
      <c r="A158" s="38"/>
      <c r="B158" s="39"/>
      <c r="C158" s="215" t="s">
        <v>317</v>
      </c>
      <c r="D158" s="215" t="s">
        <v>123</v>
      </c>
      <c r="E158" s="216" t="s">
        <v>582</v>
      </c>
      <c r="F158" s="217" t="s">
        <v>583</v>
      </c>
      <c r="G158" s="218" t="s">
        <v>239</v>
      </c>
      <c r="H158" s="219">
        <v>290</v>
      </c>
      <c r="I158" s="220"/>
      <c r="J158" s="221">
        <f>ROUND(I158*H158,2)</f>
        <v>0</v>
      </c>
      <c r="K158" s="217" t="s">
        <v>1</v>
      </c>
      <c r="L158" s="44"/>
      <c r="M158" s="222" t="s">
        <v>1</v>
      </c>
      <c r="N158" s="223" t="s">
        <v>40</v>
      </c>
      <c r="O158" s="91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6" t="s">
        <v>226</v>
      </c>
      <c r="AT158" s="226" t="s">
        <v>123</v>
      </c>
      <c r="AU158" s="226" t="s">
        <v>85</v>
      </c>
      <c r="AY158" s="17" t="s">
        <v>121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7" t="s">
        <v>80</v>
      </c>
      <c r="BK158" s="227">
        <f>ROUND(I158*H158,2)</f>
        <v>0</v>
      </c>
      <c r="BL158" s="17" t="s">
        <v>226</v>
      </c>
      <c r="BM158" s="226" t="s">
        <v>584</v>
      </c>
    </row>
    <row r="159" s="2" customFormat="1" ht="16.5" customHeight="1">
      <c r="A159" s="38"/>
      <c r="B159" s="39"/>
      <c r="C159" s="215" t="s">
        <v>322</v>
      </c>
      <c r="D159" s="215" t="s">
        <v>123</v>
      </c>
      <c r="E159" s="216" t="s">
        <v>585</v>
      </c>
      <c r="F159" s="217" t="s">
        <v>586</v>
      </c>
      <c r="G159" s="218" t="s">
        <v>239</v>
      </c>
      <c r="H159" s="219">
        <v>290</v>
      </c>
      <c r="I159" s="220"/>
      <c r="J159" s="221">
        <f>ROUND(I159*H159,2)</f>
        <v>0</v>
      </c>
      <c r="K159" s="217" t="s">
        <v>1</v>
      </c>
      <c r="L159" s="44"/>
      <c r="M159" s="222" t="s">
        <v>1</v>
      </c>
      <c r="N159" s="223" t="s">
        <v>40</v>
      </c>
      <c r="O159" s="91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6" t="s">
        <v>226</v>
      </c>
      <c r="AT159" s="226" t="s">
        <v>123</v>
      </c>
      <c r="AU159" s="226" t="s">
        <v>85</v>
      </c>
      <c r="AY159" s="17" t="s">
        <v>121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7" t="s">
        <v>80</v>
      </c>
      <c r="BK159" s="227">
        <f>ROUND(I159*H159,2)</f>
        <v>0</v>
      </c>
      <c r="BL159" s="17" t="s">
        <v>226</v>
      </c>
      <c r="BM159" s="226" t="s">
        <v>587</v>
      </c>
    </row>
    <row r="160" s="2" customFormat="1" ht="16.5" customHeight="1">
      <c r="A160" s="38"/>
      <c r="B160" s="39"/>
      <c r="C160" s="215" t="s">
        <v>328</v>
      </c>
      <c r="D160" s="215" t="s">
        <v>123</v>
      </c>
      <c r="E160" s="216" t="s">
        <v>588</v>
      </c>
      <c r="F160" s="217" t="s">
        <v>589</v>
      </c>
      <c r="G160" s="218" t="s">
        <v>239</v>
      </c>
      <c r="H160" s="219">
        <v>29</v>
      </c>
      <c r="I160" s="220"/>
      <c r="J160" s="221">
        <f>ROUND(I160*H160,2)</f>
        <v>0</v>
      </c>
      <c r="K160" s="217" t="s">
        <v>1</v>
      </c>
      <c r="L160" s="44"/>
      <c r="M160" s="222" t="s">
        <v>1</v>
      </c>
      <c r="N160" s="223" t="s">
        <v>40</v>
      </c>
      <c r="O160" s="91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6" t="s">
        <v>226</v>
      </c>
      <c r="AT160" s="226" t="s">
        <v>123</v>
      </c>
      <c r="AU160" s="226" t="s">
        <v>85</v>
      </c>
      <c r="AY160" s="17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80</v>
      </c>
      <c r="BK160" s="227">
        <f>ROUND(I160*H160,2)</f>
        <v>0</v>
      </c>
      <c r="BL160" s="17" t="s">
        <v>226</v>
      </c>
      <c r="BM160" s="226" t="s">
        <v>590</v>
      </c>
    </row>
    <row r="161" s="2" customFormat="1" ht="16.5" customHeight="1">
      <c r="A161" s="38"/>
      <c r="B161" s="39"/>
      <c r="C161" s="215" t="s">
        <v>333</v>
      </c>
      <c r="D161" s="215" t="s">
        <v>123</v>
      </c>
      <c r="E161" s="216" t="s">
        <v>591</v>
      </c>
      <c r="F161" s="217" t="s">
        <v>592</v>
      </c>
      <c r="G161" s="218" t="s">
        <v>239</v>
      </c>
      <c r="H161" s="219">
        <v>29</v>
      </c>
      <c r="I161" s="220"/>
      <c r="J161" s="221">
        <f>ROUND(I161*H161,2)</f>
        <v>0</v>
      </c>
      <c r="K161" s="217" t="s">
        <v>1</v>
      </c>
      <c r="L161" s="44"/>
      <c r="M161" s="222" t="s">
        <v>1</v>
      </c>
      <c r="N161" s="223" t="s">
        <v>40</v>
      </c>
      <c r="O161" s="91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6" t="s">
        <v>226</v>
      </c>
      <c r="AT161" s="226" t="s">
        <v>123</v>
      </c>
      <c r="AU161" s="226" t="s">
        <v>85</v>
      </c>
      <c r="AY161" s="17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7" t="s">
        <v>80</v>
      </c>
      <c r="BK161" s="227">
        <f>ROUND(I161*H161,2)</f>
        <v>0</v>
      </c>
      <c r="BL161" s="17" t="s">
        <v>226</v>
      </c>
      <c r="BM161" s="226" t="s">
        <v>593</v>
      </c>
    </row>
    <row r="162" s="2" customFormat="1" ht="16.5" customHeight="1">
      <c r="A162" s="38"/>
      <c r="B162" s="39"/>
      <c r="C162" s="215" t="s">
        <v>338</v>
      </c>
      <c r="D162" s="215" t="s">
        <v>123</v>
      </c>
      <c r="E162" s="216" t="s">
        <v>594</v>
      </c>
      <c r="F162" s="217" t="s">
        <v>595</v>
      </c>
      <c r="G162" s="218" t="s">
        <v>218</v>
      </c>
      <c r="H162" s="219">
        <v>210</v>
      </c>
      <c r="I162" s="220"/>
      <c r="J162" s="221">
        <f>ROUND(I162*H162,2)</f>
        <v>0</v>
      </c>
      <c r="K162" s="217" t="s">
        <v>1</v>
      </c>
      <c r="L162" s="44"/>
      <c r="M162" s="222" t="s">
        <v>1</v>
      </c>
      <c r="N162" s="223" t="s">
        <v>40</v>
      </c>
      <c r="O162" s="91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6" t="s">
        <v>226</v>
      </c>
      <c r="AT162" s="226" t="s">
        <v>123</v>
      </c>
      <c r="AU162" s="226" t="s">
        <v>85</v>
      </c>
      <c r="AY162" s="17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7" t="s">
        <v>80</v>
      </c>
      <c r="BK162" s="227">
        <f>ROUND(I162*H162,2)</f>
        <v>0</v>
      </c>
      <c r="BL162" s="17" t="s">
        <v>226</v>
      </c>
      <c r="BM162" s="226" t="s">
        <v>596</v>
      </c>
    </row>
    <row r="163" s="2" customFormat="1" ht="21.75" customHeight="1">
      <c r="A163" s="38"/>
      <c r="B163" s="39"/>
      <c r="C163" s="215" t="s">
        <v>343</v>
      </c>
      <c r="D163" s="215" t="s">
        <v>123</v>
      </c>
      <c r="E163" s="216" t="s">
        <v>597</v>
      </c>
      <c r="F163" s="217" t="s">
        <v>598</v>
      </c>
      <c r="G163" s="218" t="s">
        <v>239</v>
      </c>
      <c r="H163" s="219">
        <v>310</v>
      </c>
      <c r="I163" s="220"/>
      <c r="J163" s="221">
        <f>ROUND(I163*H163,2)</f>
        <v>0</v>
      </c>
      <c r="K163" s="217" t="s">
        <v>1</v>
      </c>
      <c r="L163" s="44"/>
      <c r="M163" s="222" t="s">
        <v>1</v>
      </c>
      <c r="N163" s="223" t="s">
        <v>40</v>
      </c>
      <c r="O163" s="91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6" t="s">
        <v>226</v>
      </c>
      <c r="AT163" s="226" t="s">
        <v>123</v>
      </c>
      <c r="AU163" s="226" t="s">
        <v>85</v>
      </c>
      <c r="AY163" s="17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7" t="s">
        <v>80</v>
      </c>
      <c r="BK163" s="227">
        <f>ROUND(I163*H163,2)</f>
        <v>0</v>
      </c>
      <c r="BL163" s="17" t="s">
        <v>226</v>
      </c>
      <c r="BM163" s="226" t="s">
        <v>599</v>
      </c>
    </row>
    <row r="164" s="2" customFormat="1" ht="16.5" customHeight="1">
      <c r="A164" s="38"/>
      <c r="B164" s="39"/>
      <c r="C164" s="215" t="s">
        <v>349</v>
      </c>
      <c r="D164" s="215" t="s">
        <v>123</v>
      </c>
      <c r="E164" s="216" t="s">
        <v>600</v>
      </c>
      <c r="F164" s="217" t="s">
        <v>538</v>
      </c>
      <c r="G164" s="218" t="s">
        <v>196</v>
      </c>
      <c r="H164" s="219">
        <v>1</v>
      </c>
      <c r="I164" s="220"/>
      <c r="J164" s="221">
        <f>ROUND(I164*H164,2)</f>
        <v>0</v>
      </c>
      <c r="K164" s="217" t="s">
        <v>1</v>
      </c>
      <c r="L164" s="44"/>
      <c r="M164" s="283" t="s">
        <v>1</v>
      </c>
      <c r="N164" s="284" t="s">
        <v>40</v>
      </c>
      <c r="O164" s="279"/>
      <c r="P164" s="285">
        <f>O164*H164</f>
        <v>0</v>
      </c>
      <c r="Q164" s="285">
        <v>0</v>
      </c>
      <c r="R164" s="285">
        <f>Q164*H164</f>
        <v>0</v>
      </c>
      <c r="S164" s="285">
        <v>0</v>
      </c>
      <c r="T164" s="28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6" t="s">
        <v>226</v>
      </c>
      <c r="AT164" s="226" t="s">
        <v>123</v>
      </c>
      <c r="AU164" s="226" t="s">
        <v>85</v>
      </c>
      <c r="AY164" s="17" t="s">
        <v>121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80</v>
      </c>
      <c r="BK164" s="227">
        <f>ROUND(I164*H164,2)</f>
        <v>0</v>
      </c>
      <c r="BL164" s="17" t="s">
        <v>226</v>
      </c>
      <c r="BM164" s="226" t="s">
        <v>601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XtJo5SIL8HoVxJ/7UISCDgKQr62ByDbetGzfSZdFd2GU+0GUnSxsaBsLgTeJdS3GQX4hB6gRTl3QwISaigpmlg==" hashValue="jCKL0pmXLwOYEWMpULbdoQjzP8wLTr724jdZX+Uo1ldmFXGcCrdB5sNG/wUTHPxOzOINCLS5cteHt/rAMSExAw==" algorithmName="SHA-512" password="CC35"/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A10-9700\Prajka</dc:creator>
  <cp:lastModifiedBy>A10-9700\Prajka</cp:lastModifiedBy>
  <dcterms:created xsi:type="dcterms:W3CDTF">2025-07-31T10:39:34Z</dcterms:created>
  <dcterms:modified xsi:type="dcterms:W3CDTF">2025-07-31T10:39:38Z</dcterms:modified>
</cp:coreProperties>
</file>